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2245" windowHeight="5070"/>
  </bookViews>
  <sheets>
    <sheet name="Sommaire" sheetId="27" r:id="rId1"/>
    <sheet name="APD par pays" sheetId="1" r:id="rId2"/>
    <sheet name="Effort financier 2017" sheetId="2" r:id="rId3"/>
    <sheet name="APD par secteurs" sheetId="3" r:id="rId4"/>
    <sheet name="Prévisions 2019" sheetId="4" r:id="rId5"/>
    <sheet name="Canaux de transmission de l'APD" sheetId="5" r:id="rId6"/>
    <sheet name="Type d'instruments du bilatéral" sheetId="6" r:id="rId7"/>
    <sheet name="FSD" sheetId="7" r:id="rId8"/>
    <sheet name="Ressources de l'AFD" sheetId="26" r:id="rId9"/>
    <sheet name="Ressources de l'AFD (Etat)" sheetId="20" r:id="rId10"/>
    <sheet name="Activité opérationnelle de AFD" sheetId="24" r:id="rId11"/>
    <sheet name="Réalisations 2016-2017 de l'AFD" sheetId="25" r:id="rId12"/>
    <sheet name="Budget et APD" sheetId="10" r:id="rId13"/>
    <sheet name="P851" sheetId="11" r:id="rId14"/>
    <sheet name="P853" sheetId="12" r:id="rId15"/>
    <sheet name="P852" sheetId="8" r:id="rId16"/>
    <sheet name="annulations de dettes" sheetId="9" r:id="rId17"/>
    <sheet name="Nature annulations et rééchelon" sheetId="13" r:id="rId18"/>
    <sheet name="Annulations multilatérales" sheetId="14" r:id="rId19"/>
    <sheet name="Annulations bilatérales" sheetId="15" r:id="rId20"/>
    <sheet name="APD collectivités territoriales" sheetId="16" r:id="rId21"/>
    <sheet name="Effort financier partenariat" sheetId="17" r:id="rId22"/>
    <sheet name="Effort financier revenus" sheetId="18" r:id="rId23"/>
  </sheets>
  <definedNames>
    <definedName name="_xlnm.Print_Area" localSheetId="0">Sommaire!$B$1:$K$28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6" i="25" l="1"/>
  <c r="E17" i="25"/>
  <c r="F17" i="25"/>
  <c r="E18" i="25"/>
  <c r="F18" i="25"/>
  <c r="E19" i="25"/>
  <c r="E20" i="25"/>
  <c r="E21" i="25"/>
  <c r="E22" i="25"/>
  <c r="B23" i="25"/>
  <c r="C23" i="25"/>
  <c r="D23" i="25"/>
  <c r="E23" i="25"/>
  <c r="E24" i="25"/>
  <c r="C41" i="7" l="1"/>
  <c r="C35" i="7" s="1"/>
  <c r="B38" i="7"/>
  <c r="D35" i="7"/>
  <c r="B35" i="7"/>
  <c r="D23" i="7"/>
  <c r="D22" i="7"/>
  <c r="C22" i="7"/>
  <c r="B22" i="7"/>
  <c r="D15" i="7"/>
  <c r="C15" i="7"/>
  <c r="B15" i="7"/>
  <c r="C10" i="7"/>
  <c r="D9" i="7"/>
  <c r="D11" i="7" s="1"/>
  <c r="C9" i="7"/>
  <c r="C11" i="7" s="1"/>
  <c r="D8" i="7"/>
  <c r="B8" i="7"/>
  <c r="B9" i="7" s="1"/>
  <c r="B11" i="7" s="1"/>
</calcChain>
</file>

<file path=xl/sharedStrings.xml><?xml version="1.0" encoding="utf-8"?>
<sst xmlns="http://schemas.openxmlformats.org/spreadsheetml/2006/main" count="716" uniqueCount="476">
  <si>
    <t>Turquie</t>
  </si>
  <si>
    <t>Maroc</t>
  </si>
  <si>
    <t>Jordanie</t>
  </si>
  <si>
    <t>Côte d'Ivoire</t>
  </si>
  <si>
    <t>Egypte</t>
  </si>
  <si>
    <t>Cameroun</t>
  </si>
  <si>
    <t>Inde</t>
  </si>
  <si>
    <t>Colombie</t>
  </si>
  <si>
    <t>Tunisie</t>
  </si>
  <si>
    <t>Mexique</t>
  </si>
  <si>
    <t>Indonésie</t>
  </si>
  <si>
    <t>Subventions de la mission APD</t>
  </si>
  <si>
    <t>Coût-Etat des prêts (AFD, prêts concessionnels du Trésor)</t>
  </si>
  <si>
    <t>Coût des annulations de dette</t>
  </si>
  <si>
    <t xml:space="preserve">Effort financier total </t>
  </si>
  <si>
    <t>Viet Nam</t>
  </si>
  <si>
    <t>Kenya</t>
  </si>
  <si>
    <t>République démocratique du Congo</t>
  </si>
  <si>
    <t>Ethiopie</t>
  </si>
  <si>
    <t>Afrique du Sud</t>
  </si>
  <si>
    <t>Brésil</t>
  </si>
  <si>
    <t>Nigéria</t>
  </si>
  <si>
    <t>Sénégal</t>
  </si>
  <si>
    <t>Source : DGTrésor</t>
  </si>
  <si>
    <t>Source : OCDE.Stat - CAD2a</t>
  </si>
  <si>
    <t>Montant des engagements d'aide bilatérale par secteur depuis 2012</t>
  </si>
  <si>
    <t>2017*</t>
  </si>
  <si>
    <t xml:space="preserve">Education </t>
  </si>
  <si>
    <t>Santé</t>
  </si>
  <si>
    <t>Eau et assainissement</t>
  </si>
  <si>
    <t>Gouvernance, paix et sécurité</t>
  </si>
  <si>
    <t>Agriculture</t>
  </si>
  <si>
    <t>Autres</t>
  </si>
  <si>
    <t xml:space="preserve">dont aide alimentaire </t>
  </si>
  <si>
    <t>dont aide humanitaire</t>
  </si>
  <si>
    <t xml:space="preserve">Total </t>
  </si>
  <si>
    <t>Marqueurs</t>
  </si>
  <si>
    <t xml:space="preserve">Genre </t>
  </si>
  <si>
    <t>Environnement</t>
  </si>
  <si>
    <t>Changement climatique - adaptation</t>
  </si>
  <si>
    <t xml:space="preserve">Changement climatique - atténuation </t>
  </si>
  <si>
    <t xml:space="preserve">Marqueur biodiversité </t>
  </si>
  <si>
    <t>Montant des engagement d'aide bilatérale en faveur du genre, de l'environnement, du climat et de la biodiversité depuis 2012</t>
  </si>
  <si>
    <t xml:space="preserve">Source : OCDE. Ces objectifs sont transversaux aux différents secteurs d’intervention ; les données de ce tableau ne se cumulent pas avec les données par secteur du tableau précédent.   </t>
  </si>
  <si>
    <t>Source : OCDE. Secteurs basés sur les catégories du CAD.</t>
  </si>
  <si>
    <t>Programme</t>
  </si>
  <si>
    <t>LFI 2017</t>
  </si>
  <si>
    <t>Estimation APD 2017</t>
  </si>
  <si>
    <t>PLF 2018</t>
  </si>
  <si>
    <t>Estimation APD 2018</t>
  </si>
  <si>
    <t>852 - Prêts à des États étrangers pour consolidation de dettes envers la France</t>
  </si>
  <si>
    <t>Impact budgétaire et APD des opérations de refinancement et de remboursements inscrites dans le programme 852 (en M€)</t>
  </si>
  <si>
    <t>Source : DG-Trésor (septembre 2018)</t>
  </si>
  <si>
    <t>Annulations de créances</t>
  </si>
  <si>
    <t>Impact budgétaire</t>
  </si>
  <si>
    <t>Impact APD</t>
  </si>
  <si>
    <t>Montant LFI</t>
  </si>
  <si>
    <t>Imputation</t>
  </si>
  <si>
    <t>Montant PLF</t>
  </si>
  <si>
    <t>BPI-AE</t>
  </si>
  <si>
    <t>AFD</t>
  </si>
  <si>
    <t>Prg 110</t>
  </si>
  <si>
    <t>Compte de concours financiers « Prêts à des États étrangers » - Solde non reporté en loi de règlement</t>
  </si>
  <si>
    <t xml:space="preserve"> RPE (ex-CST 903-07)</t>
  </si>
  <si>
    <t xml:space="preserve"> Compte de consolidation (ex-CST 903-17)</t>
  </si>
  <si>
    <t>Total</t>
  </si>
  <si>
    <t>Impact budgétaire des annulations de dette</t>
  </si>
  <si>
    <t>(En M €)</t>
  </si>
  <si>
    <t>2017 (régime transitoire)</t>
  </si>
  <si>
    <t>2018 (nouvelle méthode)</t>
  </si>
  <si>
    <t>2019 (nouvelle méthode)</t>
  </si>
  <si>
    <t>Aide publique au développement résultant des crédits budgétaires</t>
  </si>
  <si>
    <t xml:space="preserve">  (i) mission APD (hors prêts)</t>
  </si>
  <si>
    <t xml:space="preserve">  (ii) prêts bilatéraux de l'AFD</t>
  </si>
  <si>
    <t xml:space="preserve">  (iii) autres</t>
  </si>
  <si>
    <t>dont bourses et écolages du MESR (P150, P231)</t>
  </si>
  <si>
    <t>dont frais d'accueil des réfugiés (P303)</t>
  </si>
  <si>
    <t>dont recherche (P172)</t>
  </si>
  <si>
    <t>dont action extérieure de l'Etat (P105 et P185)</t>
  </si>
  <si>
    <t xml:space="preserve">Autres prêts </t>
  </si>
  <si>
    <t>(i) prêts concessionnels du Trésor</t>
  </si>
  <si>
    <t>(ii) prêts multilatéraux</t>
  </si>
  <si>
    <t>Contrats de désendettement (décaissements)</t>
  </si>
  <si>
    <t>Contribution à l'APD financée par le budget de l'Union européenne (prélèvement sur recettes)</t>
  </si>
  <si>
    <t xml:space="preserve">Allègement de la dette </t>
  </si>
  <si>
    <t>Taxe de solidarité sur les billets d'avion</t>
  </si>
  <si>
    <t>Taxe sur les transactions financières</t>
  </si>
  <si>
    <t>TOTAL BUDGET DE L'ETAT</t>
  </si>
  <si>
    <t xml:space="preserve">Collectivités territoriales et agences de l'eau </t>
  </si>
  <si>
    <t>Frais administratifs de l'AFD</t>
  </si>
  <si>
    <t>Capitalisation de fonds</t>
  </si>
  <si>
    <t>-</t>
  </si>
  <si>
    <t>TOTAL APD</t>
  </si>
  <si>
    <t>APD en % du RNB (nouvelle série SEC 2014)</t>
  </si>
  <si>
    <t>Source : DG Trésor (octobre 2018)</t>
  </si>
  <si>
    <t>N.B. Pour les années 2016 et 2017, les données sont présentées selon l’ancienne méthodologie de comptabilisation de l’APD. Pour les années 2018 et 2019, elles le sont selon la nouvelle méthodologie, en équivalents-dons. Pour 2017, aux côtés de l’APD classique, est également présenté le chiffre calculé selon le régime dit transitoire : application de la nouvelle méthodologie mais aux opérations éligibles à l’APD selon les anciens seuils d’éligibilité.</t>
  </si>
  <si>
    <t>N. B. Concernant la part de la taxe sur les transactions financières (TTF) affectée au développement, elle n’est pas chaque année intégralement comptabilisable en APD. En 2016, 88M€ ont en effet été consacrés à titre exceptionnel à remplir les engagements de paiement de bonifications de prêts à l’AFD. Or, ces dernières ne sont pas comptabilisables en APD afin de ne pas double-compter l’effort d’APD déjà mesuré à travers les prêts de l’AFD. En outre, une petit part des fonds n’ayant pas été décaissés à leur bénéficiaire final avant la fin de l’année, ils n’ont pu être comptabilisés qu’au titre de l’année 2017. De même, en 2017, la majorité de la part de TTF affectée directement à l’AFD n’a pas pu être versée par l’Agence à ses bénéficiaires finaux, les dons projets de l’AFD étant généralement décaissés en 5 à 7 ans.</t>
  </si>
  <si>
    <t>Aide bilatérale</t>
  </si>
  <si>
    <t>Coopération technique (dons)</t>
  </si>
  <si>
    <t>frais d'écolages et bourses du MESR (P150, P231)</t>
  </si>
  <si>
    <t>recherche (P172)</t>
  </si>
  <si>
    <t>autres</t>
  </si>
  <si>
    <t>Aide-projet et aide-programme (dons et prêts)</t>
  </si>
  <si>
    <t>dons</t>
  </si>
  <si>
    <t>prêts de l'AFD et prêts concessionnels du Trésor</t>
  </si>
  <si>
    <t>Annulations de dette et refinancements</t>
  </si>
  <si>
    <t>Divers (dons)</t>
  </si>
  <si>
    <t>frais administratifs AFD et P209</t>
  </si>
  <si>
    <t>frais d'accueil des réfugiés (P303)</t>
  </si>
  <si>
    <t xml:space="preserve">autres </t>
  </si>
  <si>
    <t>Aide multilatérale</t>
  </si>
  <si>
    <t>Union européenne (dons)</t>
  </si>
  <si>
    <t>Fond européen de développement (FED)</t>
  </si>
  <si>
    <t>Commission européenne</t>
  </si>
  <si>
    <t>Autres multilatéraux (dons et prêts)</t>
  </si>
  <si>
    <t xml:space="preserve">Dons </t>
  </si>
  <si>
    <t>Prêts</t>
  </si>
  <si>
    <t>APD totale</t>
  </si>
  <si>
    <t>Prévisions (nouvelle méthode)</t>
  </si>
  <si>
    <t>Dons 
(hors annulations de dette)</t>
  </si>
  <si>
    <t>(i) Total des dons</t>
  </si>
  <si>
    <t>dont subventions de la mission APD</t>
  </si>
  <si>
    <t>Prêts bilatéraux</t>
  </si>
  <si>
    <t>(ii) Prêts nets
(hors rééchelonnement de dette)</t>
  </si>
  <si>
    <t>Pour information: prêts bruts</t>
  </si>
  <si>
    <t>Aide bilatérale nette totale (i) + (ii) + (iii)</t>
  </si>
  <si>
    <t>Total APD</t>
  </si>
  <si>
    <t>Part APD bilatérale dans l'APD totale</t>
  </si>
  <si>
    <t>Dépenses du budget général</t>
  </si>
  <si>
    <t>2018 (LFI)</t>
  </si>
  <si>
    <t>2019 (PLF)</t>
  </si>
  <si>
    <t>Missions et programmes</t>
  </si>
  <si>
    <t>%</t>
  </si>
  <si>
    <t>APD (2)</t>
  </si>
  <si>
    <t>CP PLF</t>
  </si>
  <si>
    <t>Aide publique au développement</t>
  </si>
  <si>
    <t>110 - Aide économique et financière au développement</t>
  </si>
  <si>
    <t>209 - Solidarité à l'égard des pays en développement</t>
  </si>
  <si>
    <t>Action extérieure de l'Etat</t>
  </si>
  <si>
    <t>105 - Action de la France en Europe et dans le monde</t>
  </si>
  <si>
    <t>185 - Diplomatie culturelle et d'influence</t>
  </si>
  <si>
    <t>Immigration, asile et intégration</t>
  </si>
  <si>
    <t>303 - Immigration et asile</t>
  </si>
  <si>
    <t>Défense &amp; Sécurité</t>
  </si>
  <si>
    <t>152 - gendarmerie nationale</t>
  </si>
  <si>
    <t>144 - Environnement et prospective de la politique de défense</t>
  </si>
  <si>
    <t>178 - préparation et emploi des forces</t>
  </si>
  <si>
    <t>Outre-mer</t>
  </si>
  <si>
    <t>Divers</t>
  </si>
  <si>
    <t>Recherche et enseignement supérieur</t>
  </si>
  <si>
    <t>150 - Formations supérieures et recherche universitaire</t>
  </si>
  <si>
    <t>231 - Vie étudiante</t>
  </si>
  <si>
    <t>172 - Recherches scientifiques et technologiques pluridisciplinaires</t>
  </si>
  <si>
    <t>190 - Recherche dans les domaines de l’énergie, du développement et de la mobilité durables</t>
  </si>
  <si>
    <t>Autres dépenses du budget général dont</t>
  </si>
  <si>
    <t>117 - Charge de la dette et trésorerie de l'Etat</t>
  </si>
  <si>
    <t>APD</t>
  </si>
  <si>
    <t>Divers - autres agriculture, santé, travail, sport, vie associative</t>
  </si>
  <si>
    <t>TOTAL Budget général</t>
  </si>
  <si>
    <t>Participation financière de l'Etat</t>
  </si>
  <si>
    <t>731 - Opérations en capital intéressant les participations de l'Etat</t>
  </si>
  <si>
    <t>TOTAL des dépenses budgétaires comptabilisables en APD</t>
  </si>
  <si>
    <t>Dépenses budgétaires comptabilisables en APD* - prévisions pour 2018-2019 (en M€)</t>
  </si>
  <si>
    <t>Sources : DG-Trésor, Direction du budget, MAEDI.</t>
  </si>
  <si>
    <t xml:space="preserve">Les montants utilisés pour calculer l’effort d’APD correspondent à la somme des CP comptabilisables en APD de l’ensemble des programmes consacrés à la politique transversale, augmentés des crédits Outre-mer divers du tableau ci-dessus, éclatés entre de nombreux programmes.   </t>
  </si>
  <si>
    <t>* Le total de ce tableau diffère du montant de « l’APD résultant des crédits budgétaires » (tableau de la présentation stratégique) car il inclut la partie des C2D financée sur le P209 ainsi que les contributions du P209 et du P110 aux opérateurs d’assistance technique (Expertise France). Dans la présentation stratégique, ces postes sont présentés de façon distincte (hors mission APD et dépense du budget général) et sont fondus dans les subventions versées par l’AFD pour les C2D et dans « autres » pour l’assistance technique.</t>
  </si>
  <si>
    <t>(1) Cette colonne est construite sur la base des crédits votés en LFI 2018 et comptabilisables en APD, sauf pour la ligne du programme 110 incluant l’APD résultant de l’aide à effet de levier (prêts de l’AFD, hors FMI).</t>
  </si>
  <si>
    <t>(2) Cette colonne est construite sur la base des crédits comptabilisables en APD du PLF 2019, sauf pour la ligne du programme 110 incluant l’APD résultant de l’aide à effet de levier (prêts de l’AFD, hors prêts multilatéraux).</t>
  </si>
  <si>
    <t>(3) Conformément aux directives du CAD de l’OCDE, le montant retenu pour les crédits d’écolage éligibles à l’APD n’intègre pas les dépenses de personnel des actions 5 à 12 du programme 150.</t>
  </si>
  <si>
    <t>CP LFI 2018</t>
  </si>
  <si>
    <t>CP PLF 2019</t>
  </si>
  <si>
    <t>Estimation APD 2019</t>
  </si>
  <si>
    <t xml:space="preserve">851 - Prêts à des Etats étrangers en vue de faciliter la vente de biens et de services concourant au développement du commerce extérieur de la France   </t>
  </si>
  <si>
    <t>Impact APD et budgétaire des prêts concessionnels du Trésor (en M€)</t>
  </si>
  <si>
    <t>Source : DG-Trésor (octobre  2018)</t>
  </si>
  <si>
    <t>LFI 2018</t>
  </si>
  <si>
    <t>Estimation APD 2018 en équivalent-dons</t>
  </si>
  <si>
    <t>PLF 2019 déposé</t>
  </si>
  <si>
    <t>estimation APD 2019 en équivalents-dons</t>
  </si>
  <si>
    <t>1 930</t>
  </si>
  <si>
    <t>853 - Prêts à l’AFD en vue de favoriser le développement économique et social dans les États Étrangers (2)</t>
  </si>
  <si>
    <t>Source : DG-Trésor (octobre 2018)</t>
  </si>
  <si>
    <t xml:space="preserve">1) A partir de 2018, les remboursements ne seront plus comptabilisés en APD négative compte tenu de la réforme de la comptabilisation qui entre en vigueur au 1er janvier 2018. </t>
  </si>
  <si>
    <t>Commentaire : (i) Le montant brut d'APD lié aux refinancements devrait être de 115 M€ en 2018 et de 492 M€ en 2018, dont il faut déduire respectivement, 50 M€ et 47 M€ de remboursement en principal pour obtenir l'APD nette liée aux refinancements comptabilisée sur le programme 852.</t>
  </si>
  <si>
    <t xml:space="preserve">(ii) Les prévisions d’APD ont été réalisées suivant l’état actuel des négociations au CAD de l’OCDE. </t>
  </si>
  <si>
    <t>Source : DG Trésor (septembre 2018)</t>
  </si>
  <si>
    <t>La réalisation de ces prévisions est fonction du calendrier d’avancement des pays dans le cadre de l’initiative pays pauvres très endettés (PPTE). Les montants de certaines créances n’ont pu qu’être estimés, et demeurent sujets à d’importants aléas.</t>
  </si>
  <si>
    <t>Nature des créances</t>
  </si>
  <si>
    <t>Organisme titulaire de la créance</t>
  </si>
  <si>
    <t>Comptabilisation des annulations</t>
  </si>
  <si>
    <t xml:space="preserve"> (part annulée d'une créance)</t>
  </si>
  <si>
    <t>Comptabilisation des refinancements</t>
  </si>
  <si>
    <t>(rééchelonnement de créances)</t>
  </si>
  <si>
    <t>Prêts AFD accordés dans le cadre de son activité pour compte propre ou aux risques de l'État</t>
  </si>
  <si>
    <t>Programme 110 (action 3)</t>
  </si>
  <si>
    <t>38 M€</t>
  </si>
  <si>
    <t>Programme 852</t>
  </si>
  <si>
    <t xml:space="preserve">0 M€ </t>
  </si>
  <si>
    <t>Prêts du Trésor gérés par Natixis</t>
  </si>
  <si>
    <t>État (programme 851)</t>
  </si>
  <si>
    <t>Apurement par voie législative</t>
  </si>
  <si>
    <t>12 M€</t>
  </si>
  <si>
    <t>0 M€</t>
  </si>
  <si>
    <t>Prêts du Trésor issus de consolidation</t>
  </si>
  <si>
    <t>État (programme 852)</t>
  </si>
  <si>
    <t>Comptabilisation des annulations et des rééchelonnements de dettes en 2017, selon la nature des créances</t>
  </si>
  <si>
    <t>Source : DG Trésor</t>
  </si>
  <si>
    <t>Annulations réalisées</t>
  </si>
  <si>
    <t>Cumul</t>
  </si>
  <si>
    <t>Annulations multilatérales (en M€)</t>
  </si>
  <si>
    <t>Annulations bilatérales additionnelles (en M€)</t>
  </si>
  <si>
    <t>APD des collectivités territoriales (en M€)</t>
  </si>
  <si>
    <t xml:space="preserve">Source : DG Trésor </t>
  </si>
  <si>
    <t>*les données 2017 sont en cours de validation à l’OCDE</t>
  </si>
  <si>
    <t>Pays Pauvres Prioritaires: APD nette en millions d'euros</t>
  </si>
  <si>
    <t>Dons hors annulation de dette</t>
  </si>
  <si>
    <t xml:space="preserve">dont subvention </t>
  </si>
  <si>
    <t>Prêts hors rééchelonnement</t>
  </si>
  <si>
    <t>nets</t>
  </si>
  <si>
    <t>bruts</t>
  </si>
  <si>
    <t xml:space="preserve">Annulations de dette et refinancements </t>
  </si>
  <si>
    <t>APD bilatérale totale nette</t>
  </si>
  <si>
    <t>APD bilatérale totale nette en %</t>
  </si>
  <si>
    <t>APD multilatérale imputée</t>
  </si>
  <si>
    <t>ND</t>
  </si>
  <si>
    <t>APD (bi et multi imputée)/APD totale-%</t>
  </si>
  <si>
    <t>Afrique subsaharienne: APD nette en millions d'euros</t>
  </si>
  <si>
    <t>Pays méditerranéens: APD nette en millions d'euros</t>
  </si>
  <si>
    <t>Pays en crise: APD nette en millions d'euros</t>
  </si>
  <si>
    <t>PMA: APD nette en millions d'euros</t>
  </si>
  <si>
    <t>2017 *</t>
  </si>
  <si>
    <t>Dons hors annulation de dette (a)</t>
  </si>
  <si>
    <t>dont subvention (b)</t>
  </si>
  <si>
    <t>Autres PRF: APD nette en millions d'euros</t>
  </si>
  <si>
    <t>PRITI: APD nette en millions d'euros</t>
  </si>
  <si>
    <t>PRITS: APD nette en millions d'euros</t>
  </si>
  <si>
    <t xml:space="preserve">Effort financier selon le type de partenariat </t>
  </si>
  <si>
    <t>Décomposition de l'aide bilatérale par type de financement</t>
  </si>
  <si>
    <t>Effort financier de l'Etat en 2017, en M€</t>
  </si>
  <si>
    <t>Ventilation de l'APD française entre les canaux de transmission de l'aide (en M€)</t>
  </si>
  <si>
    <t>Source : DG Trésor, sur la base des données transmises par les différentes administrations contribuant au présent document de politique transversale.</t>
  </si>
  <si>
    <t xml:space="preserve">N.B. Données 2017 encore en cours d’examen par les services de l’OCDE. </t>
  </si>
  <si>
    <t>Sources: DG-Trésor et CAD.</t>
  </si>
  <si>
    <t>N.B. A la date de rédaction de ce document, les données 2017 n’avaient pas été formellement validées par le CAD. Elles restent donc sujettes à révisions.</t>
  </si>
  <si>
    <t xml:space="preserve">N.B. Les subventions de la mission APD sont octroyées soit via l’AFD (FFEM, ABG, PRCC), soit directement (FASEP, ABG, aide-projet, FSP, assistance technique, bourses, aide alimentaire et humanitaire etc). </t>
  </si>
  <si>
    <r>
      <t xml:space="preserve">N.B. </t>
    </r>
    <r>
      <rPr>
        <sz val="9"/>
        <color theme="1"/>
        <rFont val="Arial"/>
        <family val="2"/>
      </rPr>
      <t>Les dons (hors annulation de dette), au sens de l’OCDE, comprennent divers postes éligibles à l’APD, parmi lesquels : les projets, les aides budgétaires globales, la coopération technique, les frais d’écolage, les coûts d’accueil des réfugiés et le soutien direct aux organisations non gouvernementales (ONG). Les subventions de la mission APD correspondent quant à elles aux subventions-projets de l’AFD, au fonds de solidarité prioritaire (FSP) du MAEDI, au fonds social de développement (FSD), à l’assistance technique, aux bourses, invitations et missions, aux aides budgétaires globales de la DG Trésor, au fonds d’étude et d’aide au secteur privé (FASEP), au programme de renforcement des capacités commerciales (PRCC) ainsi qu’au fonds français pour l’environnement mondial (FFEM). Les prêts nets prennent en compte les remboursements de prêts intervenus pendant l’année, alors que les prêts bruts ne les incorporent pas.</t>
    </r>
  </si>
  <si>
    <t>RECETTES</t>
  </si>
  <si>
    <t>En millions d'euros</t>
  </si>
  <si>
    <t>2018 (Programmation)</t>
  </si>
  <si>
    <t>2019
(PLF)</t>
  </si>
  <si>
    <t>Taxe de solidarité sur les billets d'avion (TSBA)</t>
  </si>
  <si>
    <t>Taxe sur les transactions financières (TTF)</t>
  </si>
  <si>
    <t>Total taxes affectées au FSD</t>
  </si>
  <si>
    <t>TTF affectée à l'AFD</t>
  </si>
  <si>
    <t>Total (FSD + AFD)</t>
  </si>
  <si>
    <t>International Finance Facility for Immunisation (IFFIm)</t>
  </si>
  <si>
    <t>UNITAID</t>
  </si>
  <si>
    <t>Fonds mondial de lutte contre le SIDA, la tuberculose et le paludisme (FMSTP) dont Expertise France initiative 5%</t>
  </si>
  <si>
    <t>Dons projets santé bilatéraux AFD</t>
  </si>
  <si>
    <t>pris en charge par la mission budgétaire APD</t>
  </si>
  <si>
    <t>Organisation mondiale de la santé (OMS)</t>
  </si>
  <si>
    <t>Climat / Environnement</t>
  </si>
  <si>
    <t>Fonds vert pour le climat</t>
  </si>
  <si>
    <t>Least Developed Countries Fund (LDC Fund)</t>
  </si>
  <si>
    <t>Fonds d'adaptation</t>
  </si>
  <si>
    <r>
      <t xml:space="preserve">Autres contributions multilatérales climat dont Initiative </t>
    </r>
    <r>
      <rPr>
        <b/>
        <i/>
        <sz val="9"/>
        <rFont val="Calibri"/>
        <family val="2"/>
        <scheme val="minor"/>
      </rPr>
      <t>Climate Risk Early Warning Systems</t>
    </r>
    <r>
      <rPr>
        <b/>
        <sz val="9"/>
        <rFont val="Calibri"/>
        <family val="2"/>
        <scheme val="minor"/>
      </rPr>
      <t xml:space="preserve"> (CREWS)</t>
    </r>
  </si>
  <si>
    <r>
      <rPr>
        <b/>
        <i/>
        <sz val="9"/>
        <rFont val="Calibri"/>
        <family val="2"/>
        <scheme val="minor"/>
      </rPr>
      <t>Central Africa Forest Initiative</t>
    </r>
    <r>
      <rPr>
        <b/>
        <sz val="9"/>
        <rFont val="Calibri"/>
        <family val="2"/>
        <scheme val="minor"/>
      </rPr>
      <t xml:space="preserve"> (CAFI)</t>
    </r>
  </si>
  <si>
    <r>
      <rPr>
        <b/>
        <i/>
        <sz val="9"/>
        <rFont val="Calibri"/>
        <family val="2"/>
        <scheme val="minor"/>
      </rPr>
      <t>Land Degradation Neutrality Fund</t>
    </r>
    <r>
      <rPr>
        <b/>
        <sz val="9"/>
        <rFont val="Calibri"/>
        <family val="2"/>
        <scheme val="minor"/>
      </rPr>
      <t xml:space="preserve"> (LDN)</t>
    </r>
  </si>
  <si>
    <t>Unité de soutien technique du Groupe intergouvernemental d'experts sur l'évolution du climat (GIEC)</t>
  </si>
  <si>
    <t>InsuResilience</t>
  </si>
  <si>
    <r>
      <rPr>
        <b/>
        <i/>
        <sz val="9"/>
        <rFont val="Calibri"/>
        <family val="2"/>
        <scheme val="minor"/>
      </rPr>
      <t xml:space="preserve">Africa Renewable Energy Initiative </t>
    </r>
    <r>
      <rPr>
        <b/>
        <sz val="9"/>
        <rFont val="Calibri"/>
        <family val="2"/>
        <scheme val="minor"/>
      </rPr>
      <t>(AREI)</t>
    </r>
  </si>
  <si>
    <t>Dons-Projets bilatéraux AFD Climat</t>
  </si>
  <si>
    <t>dont rémunération AFD sur dons-projet Climat</t>
  </si>
  <si>
    <t>Autres dépenses</t>
  </si>
  <si>
    <t>Facilité MINKA d'atténuation des vulnérabilités</t>
  </si>
  <si>
    <t>Partenariat mondial pour l'éducation (PME)</t>
  </si>
  <si>
    <t>Dons projets bilatéraux AFD éducation</t>
  </si>
  <si>
    <t>Aides budgétaires globales (ABG)**</t>
  </si>
  <si>
    <t>Fonds d'expertise technique et d'échanges d'expériences (FEXTE)</t>
  </si>
  <si>
    <t>FMI - Bonifications Facilité pour la réduction de la pauvreté et pour la croissance (FRPC)</t>
  </si>
  <si>
    <t>Programme de renforcement des capacités commerciales (PRCC)</t>
  </si>
  <si>
    <t>Facilité de financement des collectivités territoriales françaises (FICOL)</t>
  </si>
  <si>
    <t>NB : Les recettes ne sont pas systématiquement égales aux dépenses sur une année donnée, du fait du report d'opérations.
7 M€ de TTF affectée à l'AFD au titre de 2016 n'ont ainsi pas été utilisés au cours de cette année et reportés sur les exercices ultérieurs. Sur le FSD, 5 M€ d'ABG en faveur du Tchad ont de même été reportés de 2016 à 2017.</t>
  </si>
  <si>
    <t>Exécution 2017</t>
  </si>
  <si>
    <t>PLF 2019</t>
  </si>
  <si>
    <t>Action ou programme intéressé ou</t>
  </si>
  <si>
    <t>AE</t>
  </si>
  <si>
    <t>CP</t>
  </si>
  <si>
    <t>nature de la dépense</t>
  </si>
  <si>
    <t>Programme 110 "Aide économique et financière au développement"</t>
  </si>
  <si>
    <t>Action 01 : aide économique et financière multilatérale</t>
  </si>
  <si>
    <t>9 138 859</t>
  </si>
  <si>
    <t>14 297 089</t>
  </si>
  <si>
    <t>14 739 716</t>
  </si>
  <si>
    <t>26 061 071</t>
  </si>
  <si>
    <t>7 000 000</t>
  </si>
  <si>
    <t>16 340 902</t>
  </si>
  <si>
    <t>FMI - bonification FRPC / FCE</t>
  </si>
  <si>
    <t>Bonifications initiative lutte contre le changement climatique (prêts CTF et Fonds vert)</t>
  </si>
  <si>
    <t>5 158 230</t>
  </si>
  <si>
    <t>11 321 355</t>
  </si>
  <si>
    <t>9 340 902</t>
  </si>
  <si>
    <t>Action 02 : aide économique et financière bilatérale</t>
  </si>
  <si>
    <t>300 560 588</t>
  </si>
  <si>
    <t>227 937 456</t>
  </si>
  <si>
    <t>383 000 000</t>
  </si>
  <si>
    <t>233 907 153</t>
  </si>
  <si>
    <t>1 208 500 000</t>
  </si>
  <si>
    <t>307 732 164</t>
  </si>
  <si>
    <t>Rémunération de l'AFD</t>
  </si>
  <si>
    <t>1 560 588</t>
  </si>
  <si>
    <t>2 015 588</t>
  </si>
  <si>
    <t>3 000 000</t>
  </si>
  <si>
    <t>4 000 000</t>
  </si>
  <si>
    <t>Bonifications de prêts aux États étrangers</t>
  </si>
  <si>
    <t>294 000 000</t>
  </si>
  <si>
    <t>187 123 144</t>
  </si>
  <si>
    <t>370 000 000</t>
  </si>
  <si>
    <t>184 491 328</t>
  </si>
  <si>
    <t>994 500 000</t>
  </si>
  <si>
    <t>192 299 403</t>
  </si>
  <si>
    <t>Bonifications de prêts en outre-mer</t>
  </si>
  <si>
    <t>10 210 614</t>
  </si>
  <si>
    <t>8 415 825</t>
  </si>
  <si>
    <t>6 932 761</t>
  </si>
  <si>
    <t>Fonds d’expertise technique et d’échange d’expérience (FEXTE)</t>
  </si>
  <si>
    <t>30 000 000</t>
  </si>
  <si>
    <t>15 000 000</t>
  </si>
  <si>
    <t>Programme de renforcement des capacités commerciales - PRCC</t>
  </si>
  <si>
    <t>4 500 000</t>
  </si>
  <si>
    <t>Fonds français pour l'environnement mondial</t>
  </si>
  <si>
    <t>20 588 109</t>
  </si>
  <si>
    <t>23 500 000</t>
  </si>
  <si>
    <t>120 000 000</t>
  </si>
  <si>
    <t>25 000 000</t>
  </si>
  <si>
    <t>Aides budgétaires globales et assimilés</t>
  </si>
  <si>
    <t>5 000 000</t>
  </si>
  <si>
    <t>10 000 000</t>
  </si>
  <si>
    <t>60 000 000</t>
  </si>
  <si>
    <t>Action 03: Traitement de la dette des pays pauvres</t>
  </si>
  <si>
    <t>36 845 696</t>
  </si>
  <si>
    <t>29 367 584</t>
  </si>
  <si>
    <t>18 812 113</t>
  </si>
  <si>
    <t>Indemnisation de l'AFD au titre du traitement de la dette</t>
  </si>
  <si>
    <t>Total pour ce programme</t>
  </si>
  <si>
    <t>309 699 447</t>
  </si>
  <si>
    <t>279 080 241</t>
  </si>
  <si>
    <t>397 739 716</t>
  </si>
  <si>
    <t>289 335 809</t>
  </si>
  <si>
    <t>1 215 500 000</t>
  </si>
  <si>
    <t>342 885 179</t>
  </si>
  <si>
    <t>Programme 123 "Conditions de vie outre-mer"</t>
  </si>
  <si>
    <t>Action 09 : Appui à l'accès aux financements bancaires</t>
  </si>
  <si>
    <t>37 287 132</t>
  </si>
  <si>
    <t>13 975 741</t>
  </si>
  <si>
    <t>46 469 583</t>
  </si>
  <si>
    <t>17 331 633</t>
  </si>
  <si>
    <t>39 346 329</t>
  </si>
  <si>
    <t>32 432 206</t>
  </si>
  <si>
    <t>Bonifications de prêts Outre-mer</t>
  </si>
  <si>
    <t>Programme 209 "Solidarité à l'égard des pays en développement"</t>
  </si>
  <si>
    <t>Action 02 : coopération bilatérale</t>
  </si>
  <si>
    <t>458 226 087</t>
  </si>
  <si>
    <t>482 296 720</t>
  </si>
  <si>
    <t>683 247 317</t>
  </si>
  <si>
    <t>573 209 159</t>
  </si>
  <si>
    <t>Transferts à l'AFD (dons-projets, ONG, assistance technique)</t>
  </si>
  <si>
    <t>179 839 471</t>
  </si>
  <si>
    <t>196 673 752</t>
  </si>
  <si>
    <t>399 751 856</t>
  </si>
  <si>
    <t>289 713 698</t>
  </si>
  <si>
    <t>1 609 539 145</t>
  </si>
  <si>
    <t>413 216 133</t>
  </si>
  <si>
    <t>C2D</t>
  </si>
  <si>
    <t>53 009 270</t>
  </si>
  <si>
    <t>23 562 991</t>
  </si>
  <si>
    <t>Programme 853 "Prêts à l'AFD en vue de favoriser le développement économique et social dans les États étrangers" et programme</t>
  </si>
  <si>
    <t>Action 01 : Prêts à l'AFD en vue de favoriser le développement économique et social dans les États étrangers</t>
  </si>
  <si>
    <t>1 552 000 000</t>
  </si>
  <si>
    <t>225 000 000</t>
  </si>
  <si>
    <t>545 000 000</t>
  </si>
  <si>
    <t>1 033 000 000</t>
  </si>
  <si>
    <t>388 000 000</t>
  </si>
  <si>
    <t>Fonds de solidarité pour le développement (FSD)</t>
  </si>
  <si>
    <t>Taxe sur les transactions financières affectée à l’AFD</t>
  </si>
  <si>
    <t>270 000 000</t>
  </si>
  <si>
    <r>
      <rPr>
        <b/>
        <sz val="7"/>
        <color theme="1"/>
        <rFont val="Times New Roman"/>
        <family val="1"/>
      </rPr>
      <t xml:space="preserve"> </t>
    </r>
    <r>
      <rPr>
        <b/>
        <sz val="8"/>
        <color theme="1"/>
        <rFont val="Arial"/>
        <family val="2"/>
      </rPr>
      <t>Ressources de l’AFD apportées par l’État (budgétaires et hors budget)</t>
    </r>
  </si>
  <si>
    <t>Dons projets</t>
  </si>
  <si>
    <t>Conversion de dettes (yc C2D)</t>
  </si>
  <si>
    <t>Prêts concessionnels</t>
  </si>
  <si>
    <t>TOTAL</t>
  </si>
  <si>
    <t>Agriculture et sécurité alimentaire</t>
  </si>
  <si>
    <t>Education</t>
  </si>
  <si>
    <t>Santé et lutte contre le SIDA</t>
  </si>
  <si>
    <t>Infrastructures</t>
  </si>
  <si>
    <t>Secteur productif</t>
  </si>
  <si>
    <t>Environnement et ressources naturelles</t>
  </si>
  <si>
    <t xml:space="preserve">4 143 </t>
  </si>
  <si>
    <t>Hors secteurs CICID</t>
  </si>
  <si>
    <t>Ressources</t>
  </si>
  <si>
    <t>Prévisions 2018</t>
  </si>
  <si>
    <t>Emprunts nets sur les marchés</t>
  </si>
  <si>
    <t>au titre des activités pour compte propre de l'AFD</t>
  </si>
  <si>
    <t>Emission sénior</t>
  </si>
  <si>
    <t>Remboursements</t>
  </si>
  <si>
    <t>au titre du financement des facilités de prêts concessionnels du FMI</t>
  </si>
  <si>
    <t>Emissions</t>
  </si>
  <si>
    <t>Ressources propres</t>
  </si>
  <si>
    <t>97 </t>
  </si>
  <si>
    <t>Dividende réinvesti dans l'activité ou résultat mis en réserve</t>
  </si>
  <si>
    <t xml:space="preserve">Reprises de provisions + divers </t>
  </si>
  <si>
    <t xml:space="preserve">   dont ressource investie dans les bonifications</t>
  </si>
  <si>
    <t xml:space="preserve">   dont ressource investie dans les C2D</t>
  </si>
  <si>
    <t>Sous-participations de l’AFD à Proparco</t>
  </si>
  <si>
    <t>Non géographisés</t>
  </si>
  <si>
    <t>Amérique latine et Caraïbes</t>
  </si>
  <si>
    <t>Asie et Pacifique</t>
  </si>
  <si>
    <t>Méditerranée Moyen-Orient</t>
  </si>
  <si>
    <t>1 747</t>
  </si>
  <si>
    <t>Afrique subsaharienne</t>
  </si>
  <si>
    <t>PROGRAMME  D’ACTIVITES 2018 (8)</t>
  </si>
  <si>
    <t>(6)</t>
  </si>
  <si>
    <t>Effort fin. Total (7)</t>
  </si>
  <si>
    <t xml:space="preserve"> Coût Etat des prêts </t>
  </si>
  <si>
    <t>Participation</t>
  </si>
  <si>
    <t xml:space="preserve">ONG </t>
  </si>
  <si>
    <t>Autres mandats spécifiques (5)</t>
  </si>
  <si>
    <t>Prêts non conces. et garan.</t>
  </si>
  <si>
    <t>Prêts conces.</t>
  </si>
  <si>
    <t>Conv. de dettes (dont C2D)</t>
  </si>
  <si>
    <t>ABG</t>
  </si>
  <si>
    <t>FEXTE</t>
  </si>
  <si>
    <t>Dons projet (Subv 209 + I3STF)</t>
  </si>
  <si>
    <t>En M€</t>
  </si>
  <si>
    <t xml:space="preserve">   Dont pays en crise et en sortie de crise (4)</t>
  </si>
  <si>
    <t xml:space="preserve">   Dont pays émergents à mandat CVS (3)</t>
  </si>
  <si>
    <r>
      <t xml:space="preserve">   </t>
    </r>
    <r>
      <rPr>
        <i/>
        <sz val="9"/>
        <color theme="1"/>
        <rFont val="Arial"/>
        <family val="2"/>
      </rPr>
      <t>Dont zone franc (2)</t>
    </r>
  </si>
  <si>
    <t xml:space="preserve">   Dont pays pauvres prioritaires (1)</t>
  </si>
  <si>
    <t>1 857</t>
  </si>
  <si>
    <t>REALISATIONS 2017</t>
  </si>
  <si>
    <t>Engagements bilatéraux par secteur, en M€</t>
  </si>
  <si>
    <t>Prévisions 2019, en M€</t>
  </si>
  <si>
    <t>Les principaux pays bénéficiaires de l'APD française (APD brute, en M€)</t>
  </si>
  <si>
    <r>
      <t>167</t>
    </r>
    <r>
      <rPr>
        <sz val="11"/>
        <color theme="1"/>
        <rFont val="Calibri"/>
        <family val="2"/>
        <scheme val="minor"/>
      </rPr>
      <t>  </t>
    </r>
  </si>
  <si>
    <t>Pays</t>
  </si>
  <si>
    <t>Rang</t>
  </si>
  <si>
    <t>(iii) Annulations de dette et rééchelonnements nets (yc remboursements C2D)</t>
  </si>
  <si>
    <t>APD bilatérale en M€</t>
  </si>
  <si>
    <r>
      <t xml:space="preserve">DEPENSES* </t>
    </r>
    <r>
      <rPr>
        <b/>
        <i/>
        <sz val="10"/>
        <color theme="1"/>
        <rFont val="Calibri"/>
        <family val="2"/>
        <scheme val="minor"/>
      </rPr>
      <t>(en millions d'euros)</t>
    </r>
  </si>
  <si>
    <t>UTILISATION ET PROGRAMMATION DES RESSOURCES EXTRABUDGETAIRES</t>
  </si>
  <si>
    <t>Ressources de l'Agence française de développement (AFD)</t>
  </si>
  <si>
    <t>Activité opérationnelle de l'AFD</t>
  </si>
  <si>
    <r>
      <t xml:space="preserve">REALISATIONS 2017 </t>
    </r>
    <r>
      <rPr>
        <i/>
        <sz val="11"/>
        <color theme="1"/>
        <rFont val="Calibri"/>
        <family val="2"/>
        <scheme val="minor"/>
      </rPr>
      <t>(En M€)</t>
    </r>
  </si>
  <si>
    <r>
      <t xml:space="preserve">REALISATIONS 2016 </t>
    </r>
    <r>
      <rPr>
        <sz val="11"/>
        <rFont val="Calibri"/>
        <family val="2"/>
        <scheme val="minor"/>
      </rPr>
      <t>(</t>
    </r>
    <r>
      <rPr>
        <i/>
        <sz val="11"/>
        <rFont val="Calibri"/>
        <family val="2"/>
        <scheme val="minor"/>
      </rPr>
      <t>En M€</t>
    </r>
    <r>
      <rPr>
        <sz val="11"/>
        <rFont val="Calibri"/>
        <family val="2"/>
        <scheme val="minor"/>
      </rPr>
      <t>)</t>
    </r>
  </si>
  <si>
    <t>Réalisations de l'AFD</t>
  </si>
  <si>
    <r>
      <t>Impact budgétaire et APD des prêts bilatéraux de l’AFD</t>
    </r>
    <r>
      <rPr>
        <b/>
        <vertAlign val="superscript"/>
        <sz val="11"/>
        <color theme="1"/>
        <rFont val="Calibri"/>
        <family val="2"/>
        <scheme val="minor"/>
      </rPr>
      <t>(1)</t>
    </r>
    <r>
      <rPr>
        <b/>
        <sz val="11"/>
        <color theme="1"/>
        <rFont val="Calibri"/>
        <family val="2"/>
        <scheme val="minor"/>
      </rPr>
      <t xml:space="preserve"> (en M€)</t>
    </r>
  </si>
  <si>
    <t>A noter que le montant des annulations réalisées depuis 2014 inclut le montant total de chaque C2D signé, conformément à une évolution des normes comptables, qui impose de prendre en compte le montant du C2D en totalité à sa signature (et non plus échéance après échéance). Cette nouvelle comptabilisation a notamment nécessité de demander un rehaussement du plafond annulations bilatérales additionnelles dans les PLF 2016 et PLFR 2016,.</t>
  </si>
  <si>
    <t>Effort financier selon la catégorie de revenus du pays bénéficiaire</t>
  </si>
  <si>
    <t>Activité opérationnelle de AFD</t>
  </si>
  <si>
    <t>Réalisations 2016-2017 de l'AFD</t>
  </si>
  <si>
    <t>Annulations multilatérales</t>
  </si>
  <si>
    <t>Annulations bilatérales</t>
  </si>
  <si>
    <t>Effort financier selon le type de partenariat avec le pays bénéficiaire</t>
  </si>
  <si>
    <t>APD des collectivités territoriales</t>
  </si>
  <si>
    <t xml:space="preserve">Impact budgétaire et APD des opérations de refinancement et de remboursements inscrites dans le programme 852 </t>
  </si>
  <si>
    <t>Les principaux pays bénéficiaires de l'APD française (APD brute)</t>
  </si>
  <si>
    <t xml:space="preserve">L'effort financier de l'Etat en 2017 </t>
  </si>
  <si>
    <t xml:space="preserve">Engagements bilatéraux par secteur </t>
  </si>
  <si>
    <t xml:space="preserve">Prévisions d'APD jusqu'en 2019 </t>
  </si>
  <si>
    <t>Ventilation de l'APD française entre les canaux de transmission de l'aide</t>
  </si>
  <si>
    <t>Utilisation et programmation des ressources extrabudgétaires</t>
  </si>
  <si>
    <t>Ressources de l’AFD apportées par l’État (budgétaires et hors budget)</t>
  </si>
  <si>
    <t>Dépenses budgétaires comptabilisables en APD - prévisions pour 2018-2019</t>
  </si>
  <si>
    <t>Impact APD et budgétaire des prêts concessionnels du Trésor</t>
  </si>
  <si>
    <t>Impact budgétaire et APD des prêts bilatéraux de l’AFD</t>
  </si>
  <si>
    <t xml:space="preserve">Sommaire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</si>
</sst>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_-* #,##0\ _€_-;\-* #,##0\ _€_-;_-* &quot;-&quot;??\ _€_-;_-@_-"/>
    <numFmt numFmtId="165" formatCode="#,##0.0"/>
  </numFmts>
  <fonts count="54">
    <font>
      <sz val="11"/>
      <color theme="1"/>
      <name val="Calibri"/>
      <family val="2"/>
      <scheme val="minor"/>
    </font>
    <font>
      <sz val="11"/>
      <color theme="1"/>
      <name val="Calibri"/>
      <family val="2"/>
      <scheme val="minor"/>
    </font>
    <font>
      <sz val="12"/>
      <color theme="1"/>
      <name val="Times New Roman"/>
      <family val="1"/>
    </font>
    <font>
      <sz val="9"/>
      <color theme="1"/>
      <name val="Arial"/>
      <family val="2"/>
    </font>
    <font>
      <b/>
      <sz val="9"/>
      <color theme="1"/>
      <name val="Arial"/>
      <family val="2"/>
    </font>
    <font>
      <b/>
      <sz val="8"/>
      <color theme="1"/>
      <name val="Arial"/>
      <family val="2"/>
    </font>
    <font>
      <sz val="8"/>
      <color theme="1"/>
      <name val="Arial"/>
      <family val="2"/>
    </font>
    <font>
      <b/>
      <sz val="10"/>
      <color theme="0"/>
      <name val="Arial, arial"/>
    </font>
    <font>
      <sz val="10"/>
      <name val="Arial, arial"/>
    </font>
    <font>
      <sz val="9"/>
      <name val="Arial"/>
      <family val="2"/>
    </font>
    <font>
      <i/>
      <sz val="9"/>
      <color theme="1"/>
      <name val="Arial"/>
      <family val="2"/>
    </font>
    <font>
      <b/>
      <sz val="7"/>
      <color theme="1"/>
      <name val="Times New Roman"/>
      <family val="1"/>
    </font>
    <font>
      <b/>
      <sz val="8"/>
      <color rgb="FF1F4E79"/>
      <name val="Arial"/>
      <family val="2"/>
    </font>
    <font>
      <sz val="8"/>
      <color rgb="FF1F4E79"/>
      <name val="Arial"/>
      <family val="2"/>
    </font>
    <font>
      <sz val="8"/>
      <color theme="3"/>
      <name val="Arial"/>
      <family val="2"/>
    </font>
    <font>
      <b/>
      <sz val="8"/>
      <color theme="3"/>
      <name val="Arial"/>
      <family val="2"/>
    </font>
    <font>
      <i/>
      <sz val="8"/>
      <color theme="3"/>
      <name val="Arial"/>
      <family val="2"/>
    </font>
    <font>
      <b/>
      <sz val="12"/>
      <color rgb="FF3C568B"/>
      <name val="Arial"/>
      <family val="2"/>
    </font>
    <font>
      <b/>
      <sz val="11"/>
      <color rgb="FF3C568B"/>
      <name val="Arial"/>
      <family val="2"/>
    </font>
    <font>
      <sz val="11"/>
      <color rgb="FF3C568B"/>
      <name val="Arial"/>
      <family val="2"/>
    </font>
    <font>
      <i/>
      <sz val="11"/>
      <color rgb="FF3C568B"/>
      <name val="Arial"/>
      <family val="2"/>
    </font>
    <font>
      <b/>
      <sz val="7"/>
      <color theme="1"/>
      <name val="Arial"/>
      <family val="2"/>
    </font>
    <font>
      <i/>
      <sz val="7"/>
      <color theme="1"/>
      <name val="Arial"/>
      <family val="2"/>
    </font>
    <font>
      <sz val="7"/>
      <color theme="1"/>
      <name val="Arial"/>
      <family val="2"/>
    </font>
    <font>
      <b/>
      <sz val="7"/>
      <color rgb="FF000000"/>
      <name val="Arial"/>
      <family val="2"/>
    </font>
    <font>
      <sz val="7"/>
      <color rgb="FF000000"/>
      <name val="Arial"/>
      <family val="2"/>
    </font>
    <font>
      <i/>
      <sz val="11"/>
      <color theme="1"/>
      <name val="Calibri"/>
      <family val="2"/>
      <scheme val="minor"/>
    </font>
    <font>
      <b/>
      <i/>
      <sz val="10"/>
      <color theme="0"/>
      <name val="Arial"/>
      <family val="2"/>
    </font>
    <font>
      <i/>
      <sz val="10"/>
      <color theme="0"/>
      <name val="Arial"/>
      <family val="2"/>
    </font>
    <font>
      <b/>
      <sz val="9"/>
      <name val="Arial"/>
      <family val="2"/>
    </font>
    <font>
      <b/>
      <sz val="10"/>
      <name val="Arial"/>
      <family val="2"/>
    </font>
    <font>
      <sz val="10"/>
      <name val="Arial"/>
      <family val="2"/>
    </font>
    <font>
      <b/>
      <sz val="9"/>
      <color rgb="FF000000"/>
      <name val="Arial"/>
      <family val="2"/>
    </font>
    <font>
      <b/>
      <sz val="11"/>
      <color theme="0"/>
      <name val="Calibri"/>
      <family val="2"/>
      <scheme val="minor"/>
    </font>
    <font>
      <u/>
      <sz val="9"/>
      <color theme="1"/>
      <name val="Arial"/>
      <family val="2"/>
    </font>
    <font>
      <i/>
      <sz val="10"/>
      <name val="Calibri"/>
      <family val="2"/>
      <scheme val="minor"/>
    </font>
    <font>
      <b/>
      <sz val="10"/>
      <color theme="0"/>
      <name val="Calibri"/>
      <family val="2"/>
      <scheme val="minor"/>
    </font>
    <font>
      <b/>
      <sz val="9"/>
      <name val="Calibri"/>
      <family val="2"/>
      <scheme val="minor"/>
    </font>
    <font>
      <sz val="9"/>
      <name val="Calibri"/>
      <family val="2"/>
      <scheme val="minor"/>
    </font>
    <font>
      <b/>
      <i/>
      <sz val="9"/>
      <name val="Calibri"/>
      <family val="2"/>
      <scheme val="minor"/>
    </font>
    <font>
      <i/>
      <sz val="8"/>
      <name val="Calibri"/>
      <family val="2"/>
      <scheme val="minor"/>
    </font>
    <font>
      <sz val="8"/>
      <name val="Calibri"/>
      <family val="2"/>
      <scheme val="minor"/>
    </font>
    <font>
      <i/>
      <sz val="9"/>
      <name val="Calibri"/>
      <family val="2"/>
      <scheme val="minor"/>
    </font>
    <font>
      <b/>
      <i/>
      <sz val="9"/>
      <color theme="1"/>
      <name val="Arial"/>
      <family val="2"/>
    </font>
    <font>
      <b/>
      <sz val="11"/>
      <color theme="1"/>
      <name val="Calibri"/>
      <family val="2"/>
      <scheme val="minor"/>
    </font>
    <font>
      <sz val="11"/>
      <name val="Calibri"/>
      <family val="2"/>
      <scheme val="minor"/>
    </font>
    <font>
      <b/>
      <sz val="11"/>
      <name val="Calibri"/>
      <family val="2"/>
      <scheme val="minor"/>
    </font>
    <font>
      <b/>
      <sz val="12"/>
      <color theme="1"/>
      <name val="Calibri"/>
      <family val="2"/>
      <scheme val="minor"/>
    </font>
    <font>
      <b/>
      <i/>
      <sz val="10"/>
      <color theme="1"/>
      <name val="Calibri"/>
      <family val="2"/>
      <scheme val="minor"/>
    </font>
    <font>
      <i/>
      <sz val="11"/>
      <name val="Calibri"/>
      <family val="2"/>
      <scheme val="minor"/>
    </font>
    <font>
      <b/>
      <vertAlign val="superscript"/>
      <sz val="11"/>
      <color theme="1"/>
      <name val="Calibri"/>
      <family val="2"/>
      <scheme val="minor"/>
    </font>
    <font>
      <b/>
      <sz val="11"/>
      <color rgb="FF000000"/>
      <name val="Calibri"/>
      <family val="2"/>
      <scheme val="minor"/>
    </font>
    <font>
      <sz val="11"/>
      <color rgb="FF000000"/>
      <name val="Calibri"/>
      <family val="2"/>
      <scheme val="minor"/>
    </font>
    <font>
      <u/>
      <sz val="11"/>
      <color theme="10"/>
      <name val="Calibri"/>
      <family val="2"/>
      <scheme val="minor"/>
    </font>
  </fonts>
  <fills count="28">
    <fill>
      <patternFill patternType="none"/>
    </fill>
    <fill>
      <patternFill patternType="gray125"/>
    </fill>
    <fill>
      <patternFill patternType="solid">
        <fgColor rgb="FFF2F2F2"/>
        <bgColor indexed="64"/>
      </patternFill>
    </fill>
    <fill>
      <patternFill patternType="solid">
        <fgColor rgb="FFFFC000"/>
        <bgColor indexed="64"/>
      </patternFill>
    </fill>
    <fill>
      <patternFill patternType="solid">
        <fgColor rgb="FFC00000"/>
        <bgColor indexed="64"/>
      </patternFill>
    </fill>
    <fill>
      <patternFill patternType="solid">
        <fgColor theme="0"/>
        <bgColor indexed="64"/>
      </patternFill>
    </fill>
    <fill>
      <patternFill patternType="solid">
        <fgColor theme="2" tint="-0.499984740745262"/>
        <bgColor indexed="64"/>
      </patternFill>
    </fill>
    <fill>
      <patternFill patternType="solid">
        <fgColor rgb="FFE5E5E5"/>
        <bgColor indexed="64"/>
      </patternFill>
    </fill>
    <fill>
      <patternFill patternType="solid">
        <fgColor rgb="FFFFFFFF"/>
        <bgColor indexed="64"/>
      </patternFill>
    </fill>
    <fill>
      <patternFill patternType="solid">
        <fgColor rgb="FFD9D9D9"/>
        <bgColor indexed="64"/>
      </patternFill>
    </fill>
    <fill>
      <patternFill patternType="solid">
        <fgColor theme="4" tint="0.79998168889431442"/>
        <bgColor indexed="64"/>
      </patternFill>
    </fill>
    <fill>
      <patternFill patternType="solid">
        <fgColor theme="7"/>
        <bgColor indexed="64"/>
      </patternFill>
    </fill>
    <fill>
      <patternFill patternType="solid">
        <fgColor theme="8" tint="0.39997558519241921"/>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E7E6E6"/>
        <bgColor indexed="64"/>
      </patternFill>
    </fill>
    <fill>
      <patternFill patternType="solid">
        <fgColor theme="0" tint="-0.14999847407452621"/>
        <bgColor indexed="64"/>
      </patternFill>
    </fill>
    <fill>
      <patternFill patternType="solid">
        <fgColor rgb="FFD9D9D9"/>
        <bgColor rgb="FF000000"/>
      </patternFill>
    </fill>
    <fill>
      <patternFill patternType="solid">
        <fgColor theme="6" tint="-0.249977111117893"/>
        <bgColor indexed="64"/>
      </patternFill>
    </fill>
    <fill>
      <patternFill patternType="solid">
        <fgColor theme="6" tint="-0.499984740745262"/>
        <bgColor indexed="64"/>
      </patternFill>
    </fill>
    <fill>
      <patternFill patternType="solid">
        <fgColor rgb="FFBDD6EE"/>
        <bgColor indexed="64"/>
      </patternFill>
    </fill>
    <fill>
      <patternFill patternType="solid">
        <fgColor rgb="FFBFBFBF"/>
        <bgColor indexed="64"/>
      </patternFill>
    </fill>
    <fill>
      <patternFill patternType="solid">
        <fgColor rgb="FFC0C0C0"/>
        <bgColor indexed="64"/>
      </patternFill>
    </fill>
    <fill>
      <patternFill patternType="solid">
        <fgColor indexed="22"/>
        <bgColor indexed="64"/>
      </patternFill>
    </fill>
    <fill>
      <patternFill patternType="solid">
        <fgColor theme="0" tint="-0.249977111117893"/>
        <bgColor indexed="64"/>
      </patternFill>
    </fill>
  </fills>
  <borders count="59">
    <border>
      <left/>
      <right/>
      <top/>
      <bottom/>
      <diagonal/>
    </border>
    <border>
      <left/>
      <right style="medium">
        <color rgb="FF000000"/>
      </right>
      <top/>
      <bottom style="medium">
        <color rgb="FF00000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rgb="FF000000"/>
      </top>
      <bottom/>
      <diagonal/>
    </border>
    <border>
      <left/>
      <right/>
      <top/>
      <bottom style="medium">
        <color indexed="64"/>
      </bottom>
      <diagonal/>
    </border>
    <border>
      <left/>
      <right/>
      <top style="medium">
        <color indexed="64"/>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top/>
      <bottom style="medium">
        <color rgb="FF000000"/>
      </bottom>
      <diagonal/>
    </border>
    <border>
      <left/>
      <right style="medium">
        <color rgb="FF000000"/>
      </right>
      <top style="medium">
        <color rgb="FF000000"/>
      </top>
      <bottom/>
      <diagonal/>
    </border>
    <border>
      <left/>
      <right style="medium">
        <color rgb="FF000000"/>
      </right>
      <top/>
      <bottom/>
      <diagonal/>
    </border>
    <border>
      <left style="medium">
        <color rgb="FF000000"/>
      </left>
      <right/>
      <top style="medium">
        <color rgb="FF000000"/>
      </top>
      <bottom/>
      <diagonal/>
    </border>
    <border>
      <left style="medium">
        <color rgb="FF000000"/>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rgb="FF000000"/>
      </left>
      <right/>
      <top style="medium">
        <color rgb="FF000000"/>
      </top>
      <bottom style="medium">
        <color rgb="FF000000"/>
      </bottom>
      <diagonal/>
    </border>
    <border>
      <left style="medium">
        <color rgb="FF000000"/>
      </left>
      <right/>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53" fillId="0" borderId="0" applyNumberFormat="0" applyFill="0" applyBorder="0" applyAlignment="0" applyProtection="0"/>
  </cellStyleXfs>
  <cellXfs count="506">
    <xf numFmtId="0" fontId="0" fillId="0" borderId="0" xfId="0"/>
    <xf numFmtId="0" fontId="3" fillId="0" borderId="0" xfId="0" applyFont="1"/>
    <xf numFmtId="0" fontId="7" fillId="4" borderId="11" xfId="0" applyFont="1" applyFill="1" applyBorder="1"/>
    <xf numFmtId="0" fontId="7" fillId="4" borderId="11" xfId="0" applyFont="1" applyFill="1" applyBorder="1" applyAlignment="1">
      <alignment horizontal="center"/>
    </xf>
    <xf numFmtId="0" fontId="8" fillId="5" borderId="0" xfId="0" applyFont="1" applyFill="1"/>
    <xf numFmtId="164" fontId="8" fillId="5" borderId="0" xfId="1" applyNumberFormat="1" applyFont="1" applyFill="1" applyAlignment="1">
      <alignment horizontal="center"/>
    </xf>
    <xf numFmtId="164" fontId="8" fillId="5" borderId="0" xfId="1" applyNumberFormat="1" applyFont="1" applyFill="1"/>
    <xf numFmtId="0" fontId="8" fillId="5" borderId="0" xfId="0" applyFont="1" applyFill="1" applyAlignment="1">
      <alignment horizontal="left" indent="2"/>
    </xf>
    <xf numFmtId="164" fontId="7" fillId="4" borderId="11" xfId="1" applyNumberFormat="1" applyFont="1" applyFill="1" applyBorder="1" applyAlignment="1">
      <alignment horizontal="center"/>
    </xf>
    <xf numFmtId="164" fontId="7" fillId="4" borderId="11" xfId="1" applyNumberFormat="1" applyFont="1" applyFill="1" applyBorder="1"/>
    <xf numFmtId="0" fontId="8" fillId="5" borderId="12" xfId="0" applyFont="1" applyFill="1" applyBorder="1"/>
    <xf numFmtId="164" fontId="8" fillId="5" borderId="0" xfId="1" applyNumberFormat="1" applyFont="1" applyFill="1" applyBorder="1"/>
    <xf numFmtId="0" fontId="8" fillId="5" borderId="0" xfId="0" applyFont="1" applyFill="1" applyBorder="1"/>
    <xf numFmtId="0" fontId="8" fillId="5" borderId="13" xfId="0" applyFont="1" applyFill="1" applyBorder="1"/>
    <xf numFmtId="164" fontId="8" fillId="5" borderId="13" xfId="1" applyNumberFormat="1" applyFont="1" applyFill="1" applyBorder="1"/>
    <xf numFmtId="0" fontId="9" fillId="0" borderId="0" xfId="0" applyFont="1" applyFill="1"/>
    <xf numFmtId="0" fontId="0" fillId="0" borderId="0" xfId="0" applyFont="1" applyFill="1"/>
    <xf numFmtId="0" fontId="0" fillId="0" borderId="0" xfId="0" applyFill="1"/>
    <xf numFmtId="164" fontId="7" fillId="0" borderId="0" xfId="1" applyNumberFormat="1" applyFont="1" applyFill="1" applyBorder="1" applyAlignment="1">
      <alignment horizontal="center"/>
    </xf>
    <xf numFmtId="164" fontId="7" fillId="0" borderId="0" xfId="1" applyNumberFormat="1" applyFont="1" applyFill="1" applyBorder="1"/>
    <xf numFmtId="0" fontId="10" fillId="0" borderId="0" xfId="0" applyFont="1" applyAlignment="1">
      <alignment vertical="center"/>
    </xf>
    <xf numFmtId="0" fontId="0" fillId="0" borderId="0" xfId="0" applyFont="1"/>
    <xf numFmtId="0" fontId="12" fillId="5" borderId="22" xfId="0" applyFont="1" applyFill="1" applyBorder="1" applyAlignment="1">
      <alignment horizontal="center" vertical="center" wrapText="1"/>
    </xf>
    <xf numFmtId="0" fontId="12" fillId="10" borderId="22" xfId="0" applyFont="1" applyFill="1" applyBorder="1" applyAlignment="1">
      <alignment horizontal="center" vertical="center" wrapText="1"/>
    </xf>
    <xf numFmtId="0" fontId="12" fillId="10" borderId="23" xfId="0" applyFont="1" applyFill="1" applyBorder="1" applyAlignment="1">
      <alignment horizontal="center" vertical="center" wrapText="1"/>
    </xf>
    <xf numFmtId="3" fontId="12" fillId="5" borderId="0" xfId="0" applyNumberFormat="1" applyFont="1" applyFill="1" applyBorder="1" applyAlignment="1">
      <alignment horizontal="center" vertical="center"/>
    </xf>
    <xf numFmtId="164" fontId="12" fillId="10" borderId="0" xfId="1" applyNumberFormat="1" applyFont="1" applyFill="1" applyBorder="1" applyAlignment="1">
      <alignment horizontal="center" vertical="center"/>
    </xf>
    <xf numFmtId="164" fontId="12" fillId="10" borderId="5" xfId="1" applyNumberFormat="1" applyFont="1" applyFill="1" applyBorder="1" applyAlignment="1">
      <alignment horizontal="center" vertical="center"/>
    </xf>
    <xf numFmtId="3" fontId="13" fillId="5" borderId="0" xfId="0" applyNumberFormat="1" applyFont="1" applyFill="1" applyBorder="1" applyAlignment="1">
      <alignment horizontal="center" vertical="center"/>
    </xf>
    <xf numFmtId="164" fontId="13" fillId="10" borderId="0" xfId="1" applyNumberFormat="1" applyFont="1" applyFill="1" applyBorder="1" applyAlignment="1">
      <alignment horizontal="center" vertical="center"/>
    </xf>
    <xf numFmtId="164" fontId="13" fillId="10" borderId="5" xfId="1" applyNumberFormat="1" applyFont="1" applyFill="1" applyBorder="1" applyAlignment="1">
      <alignment horizontal="center" vertical="center"/>
    </xf>
    <xf numFmtId="164" fontId="14" fillId="10" borderId="0" xfId="1" applyNumberFormat="1" applyFont="1" applyFill="1" applyBorder="1" applyAlignment="1">
      <alignment horizontal="center" vertical="center"/>
    </xf>
    <xf numFmtId="164" fontId="14" fillId="10" borderId="5" xfId="1" applyNumberFormat="1" applyFont="1" applyFill="1" applyBorder="1" applyAlignment="1">
      <alignment horizontal="center" vertical="center"/>
    </xf>
    <xf numFmtId="164" fontId="13" fillId="10" borderId="0" xfId="0" applyNumberFormat="1" applyFont="1" applyFill="1" applyBorder="1" applyAlignment="1">
      <alignment horizontal="center" vertical="center"/>
    </xf>
    <xf numFmtId="164" fontId="13" fillId="10" borderId="5" xfId="0" applyNumberFormat="1" applyFont="1" applyFill="1" applyBorder="1" applyAlignment="1">
      <alignment horizontal="center" vertical="center"/>
    </xf>
    <xf numFmtId="164" fontId="15" fillId="10" borderId="0" xfId="1" applyNumberFormat="1" applyFont="1" applyFill="1" applyBorder="1" applyAlignment="1">
      <alignment horizontal="center" vertical="center"/>
    </xf>
    <xf numFmtId="164" fontId="15" fillId="10" borderId="5" xfId="1" applyNumberFormat="1" applyFont="1" applyFill="1" applyBorder="1" applyAlignment="1">
      <alignment horizontal="center" vertical="center"/>
    </xf>
    <xf numFmtId="164" fontId="12" fillId="10" borderId="0" xfId="0" applyNumberFormat="1" applyFont="1" applyFill="1" applyBorder="1" applyAlignment="1">
      <alignment horizontal="center" vertical="center"/>
    </xf>
    <xf numFmtId="164" fontId="12" fillId="10" borderId="5" xfId="0" applyNumberFormat="1" applyFont="1" applyFill="1" applyBorder="1" applyAlignment="1">
      <alignment horizontal="center" vertical="center"/>
    </xf>
    <xf numFmtId="3" fontId="12" fillId="5" borderId="22" xfId="0" applyNumberFormat="1" applyFont="1" applyFill="1" applyBorder="1" applyAlignment="1">
      <alignment horizontal="center" vertical="center"/>
    </xf>
    <xf numFmtId="164" fontId="12" fillId="10" borderId="22" xfId="1" applyNumberFormat="1" applyFont="1" applyFill="1" applyBorder="1" applyAlignment="1">
      <alignment horizontal="center" vertical="center"/>
    </xf>
    <xf numFmtId="164" fontId="12" fillId="10" borderId="23" xfId="1" applyNumberFormat="1" applyFont="1" applyFill="1" applyBorder="1" applyAlignment="1">
      <alignment horizontal="center" vertical="center"/>
    </xf>
    <xf numFmtId="164" fontId="16" fillId="5" borderId="0" xfId="1" applyNumberFormat="1" applyFont="1" applyFill="1" applyBorder="1" applyAlignment="1">
      <alignment horizontal="center" vertical="center"/>
    </xf>
    <xf numFmtId="164" fontId="14" fillId="5" borderId="0" xfId="1" applyNumberFormat="1" applyFont="1" applyFill="1" applyBorder="1" applyAlignment="1">
      <alignment horizontal="center" vertical="center"/>
    </xf>
    <xf numFmtId="164" fontId="16" fillId="10" borderId="0" xfId="1" applyNumberFormat="1" applyFont="1" applyFill="1" applyBorder="1" applyAlignment="1">
      <alignment horizontal="center" vertical="center"/>
    </xf>
    <xf numFmtId="3" fontId="12" fillId="11" borderId="22" xfId="0" applyNumberFormat="1" applyFont="1" applyFill="1" applyBorder="1" applyAlignment="1">
      <alignment horizontal="center" vertical="center"/>
    </xf>
    <xf numFmtId="164" fontId="12" fillId="12" borderId="22" xfId="1" applyNumberFormat="1" applyFont="1" applyFill="1" applyBorder="1" applyAlignment="1">
      <alignment horizontal="center" vertical="center"/>
    </xf>
    <xf numFmtId="164" fontId="12" fillId="12" borderId="23" xfId="1" applyNumberFormat="1" applyFont="1" applyFill="1" applyBorder="1" applyAlignment="1">
      <alignment horizontal="center" vertical="center"/>
    </xf>
    <xf numFmtId="10" fontId="13" fillId="5" borderId="9" xfId="2" applyNumberFormat="1" applyFont="1" applyFill="1" applyBorder="1" applyAlignment="1">
      <alignment horizontal="center" vertical="center"/>
    </xf>
    <xf numFmtId="10" fontId="13" fillId="10" borderId="9" xfId="2" applyNumberFormat="1" applyFont="1" applyFill="1" applyBorder="1" applyAlignment="1">
      <alignment horizontal="center" vertical="center"/>
    </xf>
    <xf numFmtId="10" fontId="13" fillId="10" borderId="7" xfId="2" applyNumberFormat="1" applyFont="1" applyFill="1" applyBorder="1" applyAlignment="1">
      <alignment horizontal="center" vertical="center"/>
    </xf>
    <xf numFmtId="0" fontId="0" fillId="0" borderId="0" xfId="0" applyAlignment="1">
      <alignment wrapText="1"/>
    </xf>
    <xf numFmtId="0" fontId="0" fillId="0" borderId="0" xfId="0" applyAlignment="1"/>
    <xf numFmtId="0" fontId="12" fillId="5" borderId="21" xfId="0" applyFont="1" applyFill="1" applyBorder="1" applyAlignment="1">
      <alignment vertical="center"/>
    </xf>
    <xf numFmtId="0" fontId="12" fillId="5" borderId="24" xfId="0" applyFont="1" applyFill="1" applyBorder="1" applyAlignment="1">
      <alignment vertical="center"/>
    </xf>
    <xf numFmtId="0" fontId="13" fillId="5" borderId="24" xfId="0" applyFont="1" applyFill="1" applyBorder="1" applyAlignment="1">
      <alignment vertical="center"/>
    </xf>
    <xf numFmtId="0" fontId="13" fillId="5" borderId="24" xfId="0" applyFont="1" applyFill="1" applyBorder="1" applyAlignment="1">
      <alignment horizontal="left" vertical="center"/>
    </xf>
    <xf numFmtId="0" fontId="12" fillId="11" borderId="21" xfId="0" applyFont="1" applyFill="1" applyBorder="1" applyAlignment="1">
      <alignment vertical="center"/>
    </xf>
    <xf numFmtId="0" fontId="13" fillId="5" borderId="25" xfId="0" applyFont="1" applyFill="1" applyBorder="1" applyAlignment="1">
      <alignment vertical="center"/>
    </xf>
    <xf numFmtId="0" fontId="10" fillId="0" borderId="0" xfId="0" applyFont="1" applyAlignment="1">
      <alignment horizontal="justify" vertical="center"/>
    </xf>
    <xf numFmtId="0" fontId="13" fillId="5" borderId="24" xfId="0" applyFont="1" applyFill="1" applyBorder="1" applyAlignment="1">
      <alignment horizontal="left" vertical="center" indent="2"/>
    </xf>
    <xf numFmtId="1" fontId="6" fillId="10" borderId="26" xfId="0" applyNumberFormat="1" applyFont="1" applyFill="1" applyBorder="1"/>
    <xf numFmtId="164" fontId="6" fillId="5" borderId="10" xfId="1" applyNumberFormat="1" applyFont="1" applyFill="1" applyBorder="1" applyAlignment="1">
      <alignment horizontal="center" vertical="center" wrapText="1"/>
    </xf>
    <xf numFmtId="3" fontId="6" fillId="10" borderId="10" xfId="0" applyNumberFormat="1" applyFont="1" applyFill="1" applyBorder="1" applyAlignment="1">
      <alignment horizontal="center" vertical="center" wrapText="1"/>
    </xf>
    <xf numFmtId="0" fontId="6" fillId="10" borderId="3" xfId="0" applyNumberFormat="1" applyFont="1" applyFill="1" applyBorder="1" applyAlignment="1">
      <alignment horizontal="center" vertical="center" wrapText="1"/>
    </xf>
    <xf numFmtId="9" fontId="5" fillId="10" borderId="27" xfId="2" applyFont="1" applyFill="1" applyBorder="1"/>
    <xf numFmtId="164" fontId="5" fillId="5" borderId="28" xfId="1" applyNumberFormat="1" applyFont="1" applyFill="1" applyBorder="1"/>
    <xf numFmtId="164" fontId="5" fillId="10" borderId="28" xfId="1" applyNumberFormat="1" applyFont="1" applyFill="1" applyBorder="1"/>
    <xf numFmtId="164" fontId="5" fillId="10" borderId="29" xfId="1" applyNumberFormat="1" applyFont="1" applyFill="1" applyBorder="1"/>
    <xf numFmtId="9" fontId="5" fillId="10" borderId="30" xfId="2" applyFont="1" applyFill="1" applyBorder="1"/>
    <xf numFmtId="164" fontId="5" fillId="5" borderId="0" xfId="1" applyNumberFormat="1" applyFont="1" applyFill="1" applyBorder="1"/>
    <xf numFmtId="164" fontId="5" fillId="10" borderId="0" xfId="1" applyNumberFormat="1" applyFont="1" applyFill="1" applyBorder="1"/>
    <xf numFmtId="164" fontId="5" fillId="10" borderId="5" xfId="1" applyNumberFormat="1" applyFont="1" applyFill="1" applyBorder="1"/>
    <xf numFmtId="9" fontId="6" fillId="10" borderId="30" xfId="2" applyFont="1" applyFill="1" applyBorder="1" applyAlignment="1">
      <alignment horizontal="left" indent="2"/>
    </xf>
    <xf numFmtId="164" fontId="6" fillId="5" borderId="0" xfId="1" applyNumberFormat="1" applyFont="1" applyFill="1" applyBorder="1"/>
    <xf numFmtId="164" fontId="6" fillId="10" borderId="0" xfId="1" applyNumberFormat="1" applyFont="1" applyFill="1" applyBorder="1"/>
    <xf numFmtId="164" fontId="6" fillId="10" borderId="5" xfId="1" applyNumberFormat="1" applyFont="1" applyFill="1" applyBorder="1"/>
    <xf numFmtId="1" fontId="6" fillId="10" borderId="30" xfId="0" applyNumberFormat="1" applyFont="1" applyFill="1" applyBorder="1" applyAlignment="1">
      <alignment horizontal="left" indent="2"/>
    </xf>
    <xf numFmtId="9" fontId="5" fillId="10" borderId="31" xfId="2" applyFont="1" applyFill="1" applyBorder="1"/>
    <xf numFmtId="164" fontId="5" fillId="5" borderId="11" xfId="1" applyNumberFormat="1" applyFont="1" applyFill="1" applyBorder="1"/>
    <xf numFmtId="164" fontId="5" fillId="10" borderId="11" xfId="1" applyNumberFormat="1" applyFont="1" applyFill="1" applyBorder="1"/>
    <xf numFmtId="164" fontId="5" fillId="10" borderId="32" xfId="1" applyNumberFormat="1" applyFont="1" applyFill="1" applyBorder="1"/>
    <xf numFmtId="1" fontId="5" fillId="10" borderId="30" xfId="0" applyNumberFormat="1" applyFont="1" applyFill="1" applyBorder="1"/>
    <xf numFmtId="1" fontId="5" fillId="13" borderId="33" xfId="0" applyNumberFormat="1" applyFont="1" applyFill="1" applyBorder="1"/>
    <xf numFmtId="164" fontId="5" fillId="13" borderId="34" xfId="1" applyNumberFormat="1" applyFont="1" applyFill="1" applyBorder="1"/>
    <xf numFmtId="164" fontId="5" fillId="14" borderId="34" xfId="1" applyNumberFormat="1" applyFont="1" applyFill="1" applyBorder="1"/>
    <xf numFmtId="164" fontId="5" fillId="14" borderId="35" xfId="1" applyNumberFormat="1" applyFont="1" applyFill="1" applyBorder="1"/>
    <xf numFmtId="3" fontId="18" fillId="10" borderId="0" xfId="1" applyNumberFormat="1" applyFont="1" applyFill="1" applyBorder="1" applyAlignment="1">
      <alignment horizontal="center" vertical="center" wrapText="1"/>
    </xf>
    <xf numFmtId="3" fontId="18" fillId="10" borderId="5" xfId="1" applyNumberFormat="1" applyFont="1" applyFill="1" applyBorder="1" applyAlignment="1">
      <alignment horizontal="center" vertical="center" wrapText="1"/>
    </xf>
    <xf numFmtId="164" fontId="19" fillId="5" borderId="12" xfId="1" applyNumberFormat="1" applyFont="1" applyFill="1" applyBorder="1" applyAlignment="1">
      <alignment horizontal="center"/>
    </xf>
    <xf numFmtId="3" fontId="19" fillId="10" borderId="12" xfId="1" applyNumberFormat="1" applyFont="1" applyFill="1" applyBorder="1" applyAlignment="1">
      <alignment horizontal="center"/>
    </xf>
    <xf numFmtId="3" fontId="19" fillId="10" borderId="37" xfId="1" applyNumberFormat="1" applyFont="1" applyFill="1" applyBorder="1" applyAlignment="1">
      <alignment horizontal="center"/>
    </xf>
    <xf numFmtId="164" fontId="19" fillId="5" borderId="13" xfId="1" applyNumberFormat="1" applyFont="1" applyFill="1" applyBorder="1" applyAlignment="1">
      <alignment horizontal="center" vertical="center"/>
    </xf>
    <xf numFmtId="3" fontId="19" fillId="10" borderId="13" xfId="1" applyNumberFormat="1" applyFont="1" applyFill="1" applyBorder="1" applyAlignment="1">
      <alignment horizontal="center" vertical="center"/>
    </xf>
    <xf numFmtId="3" fontId="19" fillId="10" borderId="40" xfId="1" applyNumberFormat="1" applyFont="1" applyFill="1" applyBorder="1" applyAlignment="1">
      <alignment horizontal="center" vertical="center"/>
    </xf>
    <xf numFmtId="164" fontId="20" fillId="5" borderId="13" xfId="1" applyNumberFormat="1" applyFont="1" applyFill="1" applyBorder="1" applyAlignment="1">
      <alignment horizontal="center"/>
    </xf>
    <xf numFmtId="3" fontId="20" fillId="10" borderId="13" xfId="1" applyNumberFormat="1" applyFont="1" applyFill="1" applyBorder="1" applyAlignment="1">
      <alignment horizontal="center"/>
    </xf>
    <xf numFmtId="3" fontId="20" fillId="10" borderId="40" xfId="1" applyNumberFormat="1" applyFont="1" applyFill="1" applyBorder="1" applyAlignment="1">
      <alignment horizontal="center"/>
    </xf>
    <xf numFmtId="164" fontId="19" fillId="5" borderId="11" xfId="1" applyNumberFormat="1" applyFont="1" applyFill="1" applyBorder="1" applyAlignment="1">
      <alignment horizontal="center"/>
    </xf>
    <xf numFmtId="3" fontId="19" fillId="10" borderId="11" xfId="1" applyNumberFormat="1" applyFont="1" applyFill="1" applyBorder="1" applyAlignment="1">
      <alignment horizontal="center"/>
    </xf>
    <xf numFmtId="3" fontId="19" fillId="10" borderId="32" xfId="1" applyNumberFormat="1" applyFont="1" applyFill="1" applyBorder="1" applyAlignment="1">
      <alignment horizontal="center"/>
    </xf>
    <xf numFmtId="164" fontId="18" fillId="3" borderId="0" xfId="1" applyNumberFormat="1" applyFont="1" applyFill="1" applyBorder="1" applyAlignment="1">
      <alignment horizontal="center"/>
    </xf>
    <xf numFmtId="3" fontId="18" fillId="15" borderId="0" xfId="1" applyNumberFormat="1" applyFont="1" applyFill="1" applyBorder="1" applyAlignment="1">
      <alignment horizontal="center"/>
    </xf>
    <xf numFmtId="3" fontId="18" fillId="15" borderId="5" xfId="1" applyNumberFormat="1" applyFont="1" applyFill="1" applyBorder="1" applyAlignment="1">
      <alignment horizontal="center"/>
    </xf>
    <xf numFmtId="164" fontId="18" fillId="5" borderId="11" xfId="1" applyNumberFormat="1" applyFont="1" applyFill="1" applyBorder="1" applyAlignment="1">
      <alignment horizontal="center"/>
    </xf>
    <xf numFmtId="3" fontId="18" fillId="10" borderId="11" xfId="1" applyNumberFormat="1" applyFont="1" applyFill="1" applyBorder="1" applyAlignment="1">
      <alignment horizontal="center"/>
    </xf>
    <xf numFmtId="3" fontId="18" fillId="10" borderId="32" xfId="1" applyNumberFormat="1" applyFont="1" applyFill="1" applyBorder="1" applyAlignment="1">
      <alignment horizontal="center"/>
    </xf>
    <xf numFmtId="9" fontId="18" fillId="5" borderId="9" xfId="2" applyFont="1" applyFill="1" applyBorder="1" applyAlignment="1">
      <alignment horizontal="center"/>
    </xf>
    <xf numFmtId="9" fontId="18" fillId="5" borderId="9" xfId="2" applyNumberFormat="1" applyFont="1" applyFill="1" applyBorder="1" applyAlignment="1">
      <alignment horizontal="center"/>
    </xf>
    <xf numFmtId="9" fontId="18" fillId="10" borderId="9" xfId="2" applyFont="1" applyFill="1" applyBorder="1" applyAlignment="1">
      <alignment horizontal="center"/>
    </xf>
    <xf numFmtId="9" fontId="18" fillId="10" borderId="7" xfId="2" applyFont="1" applyFill="1" applyBorder="1" applyAlignment="1">
      <alignment horizontal="center"/>
    </xf>
    <xf numFmtId="0" fontId="19" fillId="5" borderId="26" xfId="0" applyFont="1" applyFill="1" applyBorder="1" applyAlignment="1">
      <alignment horizontal="justify" vertical="center"/>
    </xf>
    <xf numFmtId="0" fontId="19" fillId="5" borderId="39" xfId="0" applyFont="1" applyFill="1" applyBorder="1" applyAlignment="1">
      <alignment horizontal="left" vertical="center"/>
    </xf>
    <xf numFmtId="0" fontId="20" fillId="5" borderId="39" xfId="0" applyFont="1" applyFill="1" applyBorder="1" applyAlignment="1">
      <alignment horizontal="left" vertical="center"/>
    </xf>
    <xf numFmtId="0" fontId="24" fillId="18" borderId="15" xfId="0" applyFont="1" applyFill="1" applyBorder="1" applyAlignment="1">
      <alignment vertical="center"/>
    </xf>
    <xf numFmtId="0" fontId="24" fillId="18" borderId="15" xfId="0" applyFont="1" applyFill="1" applyBorder="1" applyAlignment="1">
      <alignment horizontal="center" vertical="center" wrapText="1"/>
    </xf>
    <xf numFmtId="0" fontId="24" fillId="18" borderId="48" xfId="0" applyFont="1" applyFill="1" applyBorder="1" applyAlignment="1">
      <alignment horizontal="center" vertical="center" wrapText="1"/>
    </xf>
    <xf numFmtId="0" fontId="25" fillId="0" borderId="9" xfId="0" applyFont="1" applyBorder="1" applyAlignment="1">
      <alignment vertical="center" wrapText="1"/>
    </xf>
    <xf numFmtId="0" fontId="6" fillId="0" borderId="9" xfId="0" applyFont="1" applyBorder="1" applyAlignment="1">
      <alignment horizontal="center" vertical="center"/>
    </xf>
    <xf numFmtId="0" fontId="6" fillId="0" borderId="49" xfId="0" applyFont="1" applyBorder="1" applyAlignment="1">
      <alignment horizontal="center" vertical="center"/>
    </xf>
    <xf numFmtId="0" fontId="5" fillId="0" borderId="0" xfId="0" applyFont="1" applyAlignment="1">
      <alignment horizontal="left" vertical="center"/>
    </xf>
    <xf numFmtId="0" fontId="22" fillId="0" borderId="0" xfId="0" applyFont="1" applyAlignment="1">
      <alignment horizontal="center" vertical="center"/>
    </xf>
    <xf numFmtId="0" fontId="23" fillId="0" borderId="1" xfId="0" applyFont="1" applyBorder="1" applyAlignment="1">
      <alignment horizontal="center" vertical="center" wrapText="1"/>
    </xf>
    <xf numFmtId="0" fontId="23" fillId="0" borderId="18" xfId="0" applyFont="1" applyBorder="1" applyAlignment="1">
      <alignment vertical="center" wrapText="1"/>
    </xf>
    <xf numFmtId="0" fontId="23" fillId="0" borderId="18" xfId="0" applyFont="1" applyBorder="1" applyAlignment="1">
      <alignment horizontal="center" vertical="center" wrapText="1"/>
    </xf>
    <xf numFmtId="0" fontId="2" fillId="0" borderId="0" xfId="0" applyFont="1" applyAlignment="1">
      <alignment vertical="center" wrapText="1"/>
    </xf>
    <xf numFmtId="0" fontId="26" fillId="0" borderId="0" xfId="0" applyFont="1" applyAlignment="1">
      <alignment horizontal="left"/>
    </xf>
    <xf numFmtId="0" fontId="27" fillId="6" borderId="53" xfId="0" applyFont="1" applyFill="1" applyBorder="1" applyAlignment="1">
      <alignment vertical="center"/>
    </xf>
    <xf numFmtId="0" fontId="28" fillId="6" borderId="54" xfId="0" applyFont="1" applyFill="1" applyBorder="1" applyAlignment="1">
      <alignment vertical="center"/>
    </xf>
    <xf numFmtId="0" fontId="28" fillId="6" borderId="55" xfId="0" applyFont="1" applyFill="1" applyBorder="1" applyAlignment="1">
      <alignment vertical="center"/>
    </xf>
    <xf numFmtId="0" fontId="29" fillId="0" borderId="53" xfId="0" applyFont="1" applyBorder="1" applyAlignment="1">
      <alignment horizontal="center" vertical="center"/>
    </xf>
    <xf numFmtId="3" fontId="3" fillId="0" borderId="53" xfId="0" applyNumberFormat="1" applyFont="1" applyBorder="1" applyAlignment="1">
      <alignment horizontal="center"/>
    </xf>
    <xf numFmtId="3" fontId="3" fillId="0" borderId="53" xfId="0" applyNumberFormat="1" applyFont="1" applyFill="1" applyBorder="1" applyAlignment="1">
      <alignment horizontal="center"/>
    </xf>
    <xf numFmtId="0" fontId="30" fillId="0" borderId="54" xfId="0" applyFont="1" applyFill="1" applyBorder="1" applyAlignment="1">
      <alignment horizontal="left"/>
    </xf>
    <xf numFmtId="0" fontId="30" fillId="0" borderId="55" xfId="0" applyFont="1" applyFill="1" applyBorder="1" applyAlignment="1">
      <alignment horizontal="left"/>
    </xf>
    <xf numFmtId="3" fontId="4" fillId="0" borderId="53" xfId="0" applyNumberFormat="1" applyFont="1" applyFill="1" applyBorder="1" applyAlignment="1">
      <alignment horizontal="center"/>
    </xf>
    <xf numFmtId="0" fontId="30" fillId="0" borderId="46" xfId="0" applyFont="1" applyBorder="1" applyAlignment="1">
      <alignment horizontal="center" vertical="center"/>
    </xf>
    <xf numFmtId="0" fontId="30" fillId="19" borderId="54" xfId="0" applyFont="1" applyFill="1" applyBorder="1" applyAlignment="1">
      <alignment horizontal="left"/>
    </xf>
    <xf numFmtId="0" fontId="30" fillId="19" borderId="55" xfId="0" applyFont="1" applyFill="1" applyBorder="1" applyAlignment="1">
      <alignment horizontal="left"/>
    </xf>
    <xf numFmtId="9" fontId="4" fillId="19" borderId="53" xfId="2" applyFont="1" applyFill="1" applyBorder="1" applyAlignment="1">
      <alignment horizontal="center"/>
    </xf>
    <xf numFmtId="0" fontId="30" fillId="0" borderId="11" xfId="0" applyFont="1" applyFill="1" applyBorder="1" applyAlignment="1">
      <alignment horizontal="left"/>
    </xf>
    <xf numFmtId="0" fontId="30" fillId="19" borderId="11" xfId="0" applyFont="1" applyFill="1" applyBorder="1" applyAlignment="1">
      <alignment horizontal="left"/>
    </xf>
    <xf numFmtId="0" fontId="30" fillId="0" borderId="55" xfId="0" applyFont="1" applyBorder="1" applyAlignment="1">
      <alignment horizontal="left"/>
    </xf>
    <xf numFmtId="0" fontId="30" fillId="0" borderId="54" xfId="0" applyFont="1" applyBorder="1" applyAlignment="1">
      <alignment horizontal="left"/>
    </xf>
    <xf numFmtId="3" fontId="4" fillId="0" borderId="53" xfId="0" applyNumberFormat="1" applyFont="1" applyBorder="1" applyAlignment="1">
      <alignment horizontal="center"/>
    </xf>
    <xf numFmtId="0" fontId="30" fillId="0" borderId="11" xfId="0" applyFont="1" applyBorder="1" applyAlignment="1">
      <alignment horizontal="left"/>
    </xf>
    <xf numFmtId="0" fontId="29" fillId="0" borderId="53" xfId="0" applyFont="1" applyFill="1" applyBorder="1" applyAlignment="1">
      <alignment horizontal="center" vertical="center"/>
    </xf>
    <xf numFmtId="3" fontId="3" fillId="5" borderId="53" xfId="0" applyNumberFormat="1" applyFont="1" applyFill="1" applyBorder="1" applyAlignment="1">
      <alignment horizontal="center"/>
    </xf>
    <xf numFmtId="3" fontId="32" fillId="0" borderId="53" xfId="0" applyNumberFormat="1" applyFont="1" applyFill="1" applyBorder="1" applyAlignment="1">
      <alignment horizontal="center"/>
    </xf>
    <xf numFmtId="9" fontId="32" fillId="20" borderId="53" xfId="2" applyFont="1" applyFill="1" applyBorder="1" applyAlignment="1">
      <alignment horizontal="center"/>
    </xf>
    <xf numFmtId="0" fontId="3" fillId="0" borderId="0" xfId="0" applyFont="1" applyFill="1" applyBorder="1"/>
    <xf numFmtId="3" fontId="9" fillId="0" borderId="0" xfId="0" applyNumberFormat="1" applyFont="1" applyFill="1" applyBorder="1" applyAlignment="1">
      <alignment horizontal="center"/>
    </xf>
    <xf numFmtId="0" fontId="23" fillId="0" borderId="19" xfId="0" applyFont="1" applyBorder="1" applyAlignment="1">
      <alignment horizontal="center" vertical="center" wrapText="1"/>
    </xf>
    <xf numFmtId="0" fontId="23" fillId="0" borderId="20" xfId="0" applyFont="1" applyBorder="1" applyAlignment="1">
      <alignment horizontal="center" vertical="center" wrapText="1"/>
    </xf>
    <xf numFmtId="0" fontId="3" fillId="0" borderId="0" xfId="0" applyFont="1" applyAlignment="1">
      <alignment vertical="center"/>
    </xf>
    <xf numFmtId="3" fontId="0" fillId="0" borderId="13" xfId="0" applyNumberFormat="1" applyBorder="1"/>
    <xf numFmtId="3" fontId="0" fillId="0" borderId="0" xfId="0" applyNumberFormat="1"/>
    <xf numFmtId="1" fontId="35" fillId="0" borderId="45" xfId="0" applyNumberFormat="1" applyFont="1" applyFill="1" applyBorder="1" applyAlignment="1">
      <alignment horizontal="left" vertical="center" wrapText="1"/>
    </xf>
    <xf numFmtId="0" fontId="36" fillId="21" borderId="53" xfId="0" applyNumberFormat="1" applyFont="1" applyFill="1" applyBorder="1" applyAlignment="1">
      <alignment horizontal="center" vertical="center" wrapText="1"/>
    </xf>
    <xf numFmtId="3" fontId="36" fillId="21" borderId="53" xfId="0" applyNumberFormat="1" applyFont="1" applyFill="1" applyBorder="1" applyAlignment="1">
      <alignment horizontal="center" vertical="center" wrapText="1"/>
    </xf>
    <xf numFmtId="1" fontId="37" fillId="0" borderId="53" xfId="0" applyNumberFormat="1" applyFont="1" applyFill="1" applyBorder="1" applyAlignment="1">
      <alignment horizontal="left" vertical="center" wrapText="1"/>
    </xf>
    <xf numFmtId="3" fontId="38" fillId="0" borderId="39" xfId="0" applyNumberFormat="1" applyFont="1" applyFill="1" applyBorder="1" applyAlignment="1">
      <alignment horizontal="right" vertical="center" wrapText="1"/>
    </xf>
    <xf numFmtId="3" fontId="38" fillId="0" borderId="47" xfId="0" applyNumberFormat="1" applyFont="1" applyFill="1" applyBorder="1" applyAlignment="1">
      <alignment horizontal="right" vertical="center" wrapText="1"/>
    </xf>
    <xf numFmtId="1" fontId="36" fillId="6" borderId="53" xfId="0" applyNumberFormat="1" applyFont="1" applyFill="1" applyBorder="1" applyAlignment="1">
      <alignment horizontal="left" vertical="center" wrapText="1"/>
    </xf>
    <xf numFmtId="3" fontId="36" fillId="6" borderId="53" xfId="0" applyNumberFormat="1" applyFont="1" applyFill="1" applyBorder="1" applyAlignment="1">
      <alignment horizontal="right" vertical="center" wrapText="1"/>
    </xf>
    <xf numFmtId="1" fontId="39" fillId="0" borderId="53" xfId="0" applyNumberFormat="1" applyFont="1" applyFill="1" applyBorder="1" applyAlignment="1">
      <alignment horizontal="left" vertical="center" wrapText="1"/>
    </xf>
    <xf numFmtId="3" fontId="40" fillId="0" borderId="55" xfId="0" applyNumberFormat="1" applyFont="1" applyFill="1" applyBorder="1" applyAlignment="1">
      <alignment horizontal="right" vertical="center" wrapText="1"/>
    </xf>
    <xf numFmtId="1" fontId="36" fillId="6" borderId="26" xfId="0" applyNumberFormat="1" applyFont="1" applyFill="1" applyBorder="1" applyAlignment="1">
      <alignment horizontal="left" vertical="center" wrapText="1"/>
    </xf>
    <xf numFmtId="3" fontId="36" fillId="6" borderId="26" xfId="0" applyNumberFormat="1" applyFont="1" applyFill="1" applyBorder="1" applyAlignment="1">
      <alignment horizontal="right" vertical="center" wrapText="1"/>
    </xf>
    <xf numFmtId="3" fontId="0" fillId="0" borderId="13" xfId="0" applyNumberFormat="1" applyFont="1" applyBorder="1"/>
    <xf numFmtId="3" fontId="0" fillId="0" borderId="0" xfId="0" applyNumberFormat="1" applyFont="1"/>
    <xf numFmtId="1" fontId="33" fillId="21" borderId="54" xfId="0" applyNumberFormat="1" applyFont="1" applyFill="1" applyBorder="1" applyAlignment="1">
      <alignment horizontal="left" vertical="center" wrapText="1"/>
    </xf>
    <xf numFmtId="3" fontId="33" fillId="21" borderId="11" xfId="0" applyNumberFormat="1" applyFont="1" applyFill="1" applyBorder="1" applyAlignment="1">
      <alignment horizontal="right" vertical="center" wrapText="1"/>
    </xf>
    <xf numFmtId="3" fontId="33" fillId="21" borderId="55" xfId="0" applyNumberFormat="1" applyFont="1" applyFill="1" applyBorder="1" applyAlignment="1">
      <alignment horizontal="right" vertical="center" wrapText="1"/>
    </xf>
    <xf numFmtId="1" fontId="37" fillId="0" borderId="53" xfId="0" applyNumberFormat="1" applyFont="1" applyBorder="1" applyAlignment="1">
      <alignment horizontal="left" vertical="center" wrapText="1"/>
    </xf>
    <xf numFmtId="165" fontId="38" fillId="0" borderId="39" xfId="0" applyNumberFormat="1" applyFont="1" applyBorder="1" applyAlignment="1">
      <alignment horizontal="right" vertical="center" wrapText="1"/>
    </xf>
    <xf numFmtId="165" fontId="38" fillId="0" borderId="39" xfId="0" applyNumberFormat="1" applyFont="1" applyFill="1" applyBorder="1" applyAlignment="1">
      <alignment horizontal="right" vertical="center" wrapText="1"/>
    </xf>
    <xf numFmtId="165" fontId="38" fillId="0" borderId="53" xfId="0" applyNumberFormat="1" applyFont="1" applyFill="1" applyBorder="1" applyAlignment="1">
      <alignment horizontal="right" vertical="center" wrapText="1"/>
    </xf>
    <xf numFmtId="165" fontId="38" fillId="0" borderId="54" xfId="0" applyNumberFormat="1" applyFont="1" applyFill="1" applyBorder="1" applyAlignment="1">
      <alignment horizontal="right" vertical="center" wrapText="1"/>
    </xf>
    <xf numFmtId="165" fontId="41" fillId="0" borderId="39" xfId="0" applyNumberFormat="1" applyFont="1" applyFill="1" applyBorder="1" applyAlignment="1">
      <alignment horizontal="center" vertical="center" wrapText="1"/>
    </xf>
    <xf numFmtId="165" fontId="38" fillId="5" borderId="39" xfId="0" applyNumberFormat="1" applyFont="1" applyFill="1" applyBorder="1" applyAlignment="1">
      <alignment horizontal="right" vertical="center" wrapText="1"/>
    </xf>
    <xf numFmtId="1" fontId="42" fillId="5" borderId="53" xfId="0" applyNumberFormat="1" applyFont="1" applyFill="1" applyBorder="1" applyAlignment="1">
      <alignment horizontal="right" vertical="center" wrapText="1"/>
    </xf>
    <xf numFmtId="3" fontId="42" fillId="0" borderId="39" xfId="0" applyNumberFormat="1" applyFont="1" applyFill="1" applyBorder="1" applyAlignment="1">
      <alignment horizontal="right" vertical="center" wrapText="1"/>
    </xf>
    <xf numFmtId="3" fontId="42" fillId="22" borderId="39" xfId="0" applyNumberFormat="1" applyFont="1" applyFill="1" applyBorder="1" applyAlignment="1">
      <alignment horizontal="right" vertical="center" wrapText="1"/>
    </xf>
    <xf numFmtId="1" fontId="37" fillId="0" borderId="11" xfId="0" applyNumberFormat="1" applyFont="1" applyFill="1" applyBorder="1" applyAlignment="1">
      <alignment horizontal="left" vertical="center" wrapText="1"/>
    </xf>
    <xf numFmtId="3" fontId="38" fillId="0" borderId="11" xfId="0" applyNumberFormat="1" applyFont="1" applyFill="1" applyBorder="1" applyAlignment="1">
      <alignment horizontal="right" vertical="center" wrapText="1"/>
    </xf>
    <xf numFmtId="1" fontId="37" fillId="0" borderId="39" xfId="0" applyNumberFormat="1" applyFont="1" applyFill="1" applyBorder="1" applyAlignment="1">
      <alignment horizontal="left" vertical="center" wrapText="1"/>
    </xf>
    <xf numFmtId="0" fontId="5" fillId="0" borderId="0" xfId="0" applyFont="1" applyAlignment="1">
      <alignment horizontal="justify" vertical="center"/>
    </xf>
    <xf numFmtId="0" fontId="25" fillId="0" borderId="1" xfId="0" applyFont="1" applyBorder="1" applyAlignment="1">
      <alignment horizontal="center" vertical="center"/>
    </xf>
    <xf numFmtId="0" fontId="25" fillId="8" borderId="18"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4" fillId="8" borderId="1" xfId="0" applyFont="1" applyFill="1" applyBorder="1" applyAlignment="1">
      <alignment horizontal="center" vertical="center" wrapText="1"/>
    </xf>
    <xf numFmtId="0" fontId="24" fillId="8" borderId="1" xfId="0" applyFont="1" applyFill="1" applyBorder="1" applyAlignment="1">
      <alignment horizontal="center" vertical="center"/>
    </xf>
    <xf numFmtId="0" fontId="24" fillId="8" borderId="16" xfId="0" applyFont="1" applyFill="1" applyBorder="1" applyAlignment="1">
      <alignment horizontal="center" vertical="center"/>
    </xf>
    <xf numFmtId="0" fontId="25" fillId="8" borderId="1" xfId="0" applyFont="1" applyFill="1" applyBorder="1" applyAlignment="1">
      <alignment horizontal="center" vertical="center"/>
    </xf>
    <xf numFmtId="0" fontId="25" fillId="8" borderId="16" xfId="0" applyFont="1" applyFill="1" applyBorder="1" applyAlignment="1">
      <alignment horizontal="center" vertical="center"/>
    </xf>
    <xf numFmtId="0" fontId="25" fillId="8" borderId="18" xfId="0" applyFont="1" applyFill="1" applyBorder="1" applyAlignment="1">
      <alignment horizontal="center" vertical="center"/>
    </xf>
    <xf numFmtId="0" fontId="25" fillId="8" borderId="0" xfId="0" applyFont="1" applyFill="1" applyAlignment="1">
      <alignment horizontal="center" vertical="center"/>
    </xf>
    <xf numFmtId="0" fontId="24" fillId="8" borderId="14" xfId="0" applyFont="1" applyFill="1" applyBorder="1" applyAlignment="1">
      <alignment horizontal="center" vertical="center"/>
    </xf>
    <xf numFmtId="0" fontId="24" fillId="8" borderId="15" xfId="0" applyFont="1" applyFill="1" applyBorder="1" applyAlignment="1">
      <alignment horizontal="center" vertical="center"/>
    </xf>
    <xf numFmtId="0" fontId="24" fillId="0" borderId="1" xfId="0" applyFont="1" applyBorder="1" applyAlignment="1">
      <alignment horizontal="center" vertical="center" wrapText="1"/>
    </xf>
    <xf numFmtId="3" fontId="24" fillId="8" borderId="1" xfId="0" applyNumberFormat="1" applyFont="1" applyFill="1" applyBorder="1" applyAlignment="1">
      <alignment horizontal="center" vertical="center"/>
    </xf>
    <xf numFmtId="0" fontId="25" fillId="0" borderId="1" xfId="0" applyFont="1" applyBorder="1" applyAlignment="1">
      <alignment horizontal="center" vertical="center" wrapText="1"/>
    </xf>
    <xf numFmtId="3" fontId="25" fillId="8" borderId="1" xfId="0" applyNumberFormat="1" applyFont="1" applyFill="1" applyBorder="1" applyAlignment="1">
      <alignment horizontal="center" vertical="center"/>
    </xf>
    <xf numFmtId="3" fontId="25" fillId="8" borderId="16" xfId="0" applyNumberFormat="1" applyFont="1" applyFill="1" applyBorder="1" applyAlignment="1">
      <alignment horizontal="center" vertical="center"/>
    </xf>
    <xf numFmtId="9" fontId="3" fillId="0" borderId="1" xfId="0" applyNumberFormat="1" applyFont="1" applyBorder="1" applyAlignment="1">
      <alignment horizontal="center" vertical="center"/>
    </xf>
    <xf numFmtId="0" fontId="21" fillId="0" borderId="19" xfId="0" applyFont="1" applyBorder="1" applyAlignment="1">
      <alignment horizontal="center" vertical="center" wrapText="1"/>
    </xf>
    <xf numFmtId="0" fontId="21" fillId="0" borderId="50" xfId="0" applyFont="1" applyBorder="1" applyAlignment="1">
      <alignment horizontal="center" vertical="center" wrapText="1"/>
    </xf>
    <xf numFmtId="0" fontId="21" fillId="0" borderId="14" xfId="0" applyFont="1" applyBorder="1" applyAlignment="1">
      <alignment horizontal="center" vertical="center" wrapText="1"/>
    </xf>
    <xf numFmtId="3" fontId="21" fillId="9" borderId="14" xfId="0" applyNumberFormat="1" applyFont="1" applyFill="1" applyBorder="1" applyAlignment="1">
      <alignment horizontal="center" vertical="center" wrapText="1"/>
    </xf>
    <xf numFmtId="3" fontId="21" fillId="9" borderId="1" xfId="0" applyNumberFormat="1" applyFont="1" applyFill="1" applyBorder="1" applyAlignment="1">
      <alignment horizontal="center" vertical="center" wrapText="1"/>
    </xf>
    <xf numFmtId="3" fontId="23" fillId="0" borderId="57" xfId="0" applyNumberFormat="1" applyFont="1" applyBorder="1" applyAlignment="1">
      <alignment horizontal="center" vertical="center" wrapText="1"/>
    </xf>
    <xf numFmtId="3" fontId="23" fillId="0" borderId="58" xfId="0" applyNumberFormat="1" applyFont="1" applyBorder="1" applyAlignment="1">
      <alignment horizontal="center" vertical="center" wrapText="1"/>
    </xf>
    <xf numFmtId="3" fontId="23" fillId="0" borderId="1" xfId="0" applyNumberFormat="1" applyFont="1" applyBorder="1" applyAlignment="1">
      <alignment horizontal="center" vertical="center" wrapText="1"/>
    </xf>
    <xf numFmtId="0" fontId="23" fillId="0" borderId="57" xfId="0" applyFont="1" applyBorder="1" applyAlignment="1">
      <alignment horizontal="center" vertical="center" wrapText="1"/>
    </xf>
    <xf numFmtId="0" fontId="23" fillId="0" borderId="58" xfId="0" applyFont="1" applyBorder="1" applyAlignment="1">
      <alignment horizontal="center" vertical="center" wrapText="1"/>
    </xf>
    <xf numFmtId="0" fontId="23" fillId="0" borderId="51" xfId="0" applyFont="1" applyBorder="1" applyAlignment="1">
      <alignment horizontal="center" vertical="center" wrapText="1"/>
    </xf>
    <xf numFmtId="0" fontId="21" fillId="9" borderId="48" xfId="0" applyFont="1" applyFill="1" applyBorder="1" applyAlignment="1">
      <alignment horizontal="center" vertical="center" wrapText="1"/>
    </xf>
    <xf numFmtId="0" fontId="21" fillId="9" borderId="52" xfId="0" applyFont="1" applyFill="1" applyBorder="1" applyAlignment="1">
      <alignment horizontal="center" vertical="center" wrapText="1"/>
    </xf>
    <xf numFmtId="0" fontId="21" fillId="9" borderId="14" xfId="0" applyFont="1" applyFill="1" applyBorder="1" applyAlignment="1">
      <alignment horizontal="center" vertical="center" wrapText="1"/>
    </xf>
    <xf numFmtId="0" fontId="23" fillId="0" borderId="20" xfId="0" applyFont="1" applyBorder="1" applyAlignment="1">
      <alignment vertical="center" wrapText="1"/>
    </xf>
    <xf numFmtId="0" fontId="23" fillId="0" borderId="19" xfId="0" applyFont="1" applyBorder="1" applyAlignment="1">
      <alignment vertical="center" wrapText="1"/>
    </xf>
    <xf numFmtId="0" fontId="23" fillId="0" borderId="17" xfId="0" applyFont="1" applyBorder="1" applyAlignment="1">
      <alignment vertical="center" wrapText="1"/>
    </xf>
    <xf numFmtId="0" fontId="23" fillId="0" borderId="50"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14" xfId="0" applyFont="1" applyBorder="1" applyAlignment="1">
      <alignment horizontal="center" vertical="center" wrapText="1"/>
    </xf>
    <xf numFmtId="9" fontId="4" fillId="14" borderId="1" xfId="0" applyNumberFormat="1" applyFont="1" applyFill="1" applyBorder="1" applyAlignment="1">
      <alignment horizontal="center" vertical="center" wrapText="1"/>
    </xf>
    <xf numFmtId="3" fontId="4" fillId="14" borderId="1" xfId="0" applyNumberFormat="1" applyFont="1" applyFill="1" applyBorder="1" applyAlignment="1">
      <alignment horizontal="center" vertical="center" wrapText="1"/>
    </xf>
    <xf numFmtId="0" fontId="4" fillId="14" borderId="1" xfId="0" applyFont="1" applyFill="1" applyBorder="1" applyAlignment="1">
      <alignment horizontal="center" vertical="center" wrapText="1"/>
    </xf>
    <xf numFmtId="9" fontId="4" fillId="5" borderId="1" xfId="0" applyNumberFormat="1" applyFont="1" applyFill="1" applyBorder="1" applyAlignment="1">
      <alignment horizontal="center" vertical="center" wrapText="1"/>
    </xf>
    <xf numFmtId="3" fontId="4" fillId="5" borderId="1" xfId="0" applyNumberFormat="1"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5" borderId="58" xfId="0" applyFont="1" applyFill="1" applyBorder="1" applyAlignment="1">
      <alignment vertical="center" wrapText="1"/>
    </xf>
    <xf numFmtId="9" fontId="3" fillId="14" borderId="1" xfId="0" applyNumberFormat="1" applyFont="1" applyFill="1" applyBorder="1" applyAlignment="1">
      <alignment horizontal="center" vertical="center" wrapText="1"/>
    </xf>
    <xf numFmtId="0" fontId="3" fillId="14" borderId="1" xfId="0" applyFont="1" applyFill="1" applyBorder="1" applyAlignment="1">
      <alignment horizontal="center" vertical="center" wrapText="1"/>
    </xf>
    <xf numFmtId="9" fontId="3" fillId="5" borderId="1" xfId="0" applyNumberFormat="1"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58" xfId="0" applyFont="1" applyFill="1" applyBorder="1" applyAlignment="1">
      <alignment vertical="center" wrapText="1"/>
    </xf>
    <xf numFmtId="49" fontId="6" fillId="0" borderId="1" xfId="0" applyNumberFormat="1" applyFont="1" applyBorder="1" applyAlignment="1">
      <alignment horizontal="center" vertical="center" wrapText="1"/>
    </xf>
    <xf numFmtId="0" fontId="6" fillId="0" borderId="17" xfId="0" applyFont="1" applyBorder="1" applyAlignment="1">
      <alignment horizontal="center" vertical="center" wrapText="1"/>
    </xf>
    <xf numFmtId="9" fontId="10" fillId="14" borderId="1" xfId="0" applyNumberFormat="1" applyFont="1" applyFill="1" applyBorder="1" applyAlignment="1">
      <alignment horizontal="right" vertical="center"/>
    </xf>
    <xf numFmtId="0" fontId="10" fillId="14" borderId="1" xfId="0" applyFont="1" applyFill="1" applyBorder="1" applyAlignment="1">
      <alignment horizontal="right" vertical="center" wrapText="1"/>
    </xf>
    <xf numFmtId="9" fontId="10" fillId="0" borderId="1" xfId="0" applyNumberFormat="1" applyFont="1" applyBorder="1" applyAlignment="1">
      <alignment horizontal="right" vertical="center"/>
    </xf>
    <xf numFmtId="0" fontId="43" fillId="0" borderId="1" xfId="0" applyFont="1" applyBorder="1" applyAlignment="1">
      <alignment horizontal="right" vertical="center" wrapText="1"/>
    </xf>
    <xf numFmtId="0" fontId="10" fillId="0" borderId="1" xfId="0" applyFont="1" applyBorder="1" applyAlignment="1">
      <alignment horizontal="right" vertical="center" wrapText="1"/>
    </xf>
    <xf numFmtId="0" fontId="10" fillId="0" borderId="58" xfId="0" applyFont="1" applyBorder="1" applyAlignment="1">
      <alignment horizontal="right" vertical="center" wrapText="1"/>
    </xf>
    <xf numFmtId="3" fontId="43" fillId="0" borderId="1" xfId="0" applyNumberFormat="1" applyFont="1" applyBorder="1" applyAlignment="1">
      <alignment horizontal="right" vertical="center" wrapText="1"/>
    </xf>
    <xf numFmtId="3" fontId="10" fillId="0" borderId="1" xfId="0" applyNumberFormat="1" applyFont="1" applyBorder="1" applyAlignment="1">
      <alignment horizontal="right" vertical="center" wrapText="1"/>
    </xf>
    <xf numFmtId="9" fontId="4" fillId="14" borderId="1" xfId="0" applyNumberFormat="1" applyFont="1" applyFill="1" applyBorder="1" applyAlignment="1">
      <alignment horizontal="center" vertical="center"/>
    </xf>
    <xf numFmtId="9" fontId="4" fillId="0" borderId="1" xfId="0" applyNumberFormat="1" applyFont="1" applyBorder="1" applyAlignment="1">
      <alignment horizontal="center" vertical="center"/>
    </xf>
    <xf numFmtId="3"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4" fillId="0" borderId="58" xfId="0" applyFont="1" applyBorder="1" applyAlignment="1">
      <alignment vertical="center" wrapText="1"/>
    </xf>
    <xf numFmtId="9" fontId="3" fillId="14" borderId="1" xfId="0" applyNumberFormat="1" applyFont="1" applyFill="1" applyBorder="1" applyAlignment="1">
      <alignment horizontal="center" vertical="center"/>
    </xf>
    <xf numFmtId="0" fontId="3" fillId="0" borderId="1" xfId="0" applyFont="1" applyBorder="1" applyAlignment="1">
      <alignment horizontal="center" vertical="center" wrapText="1"/>
    </xf>
    <xf numFmtId="0" fontId="3" fillId="0" borderId="58" xfId="0" applyFont="1" applyBorder="1" applyAlignment="1">
      <alignment vertical="center" wrapText="1"/>
    </xf>
    <xf numFmtId="3" fontId="3" fillId="0" borderId="1" xfId="0" applyNumberFormat="1" applyFont="1" applyBorder="1" applyAlignment="1">
      <alignment horizontal="center" vertical="center" wrapText="1"/>
    </xf>
    <xf numFmtId="0" fontId="3" fillId="0" borderId="58" xfId="0" applyFont="1" applyBorder="1" applyAlignment="1">
      <alignment horizontal="right" vertical="center" wrapText="1"/>
    </xf>
    <xf numFmtId="0" fontId="44" fillId="0" borderId="0" xfId="0" applyFont="1"/>
    <xf numFmtId="0" fontId="0" fillId="2" borderId="2" xfId="0" applyFont="1" applyFill="1" applyBorder="1" applyAlignment="1">
      <alignment vertical="center"/>
    </xf>
    <xf numFmtId="0" fontId="0" fillId="2" borderId="3" xfId="0" applyFont="1" applyFill="1" applyBorder="1" applyAlignment="1">
      <alignment vertical="center"/>
    </xf>
    <xf numFmtId="0" fontId="0" fillId="2" borderId="4" xfId="0" applyFont="1" applyFill="1" applyBorder="1" applyAlignment="1">
      <alignment vertical="center"/>
    </xf>
    <xf numFmtId="0" fontId="0" fillId="2" borderId="5" xfId="0" applyFont="1" applyFill="1" applyBorder="1" applyAlignment="1">
      <alignment vertical="center"/>
    </xf>
    <xf numFmtId="0" fontId="0" fillId="3" borderId="6" xfId="0" applyFont="1" applyFill="1" applyBorder="1" applyAlignment="1">
      <alignment vertical="center"/>
    </xf>
    <xf numFmtId="3" fontId="0" fillId="3" borderId="7" xfId="0" applyNumberFormat="1" applyFont="1" applyFill="1" applyBorder="1" applyAlignment="1">
      <alignment vertical="center"/>
    </xf>
    <xf numFmtId="0" fontId="26" fillId="0" borderId="0" xfId="0" applyFont="1" applyFill="1" applyBorder="1" applyAlignment="1">
      <alignment vertical="center"/>
    </xf>
    <xf numFmtId="0" fontId="44" fillId="27" borderId="53" xfId="0" applyFont="1" applyFill="1" applyBorder="1" applyAlignment="1">
      <alignment horizontal="center" vertical="center"/>
    </xf>
    <xf numFmtId="0" fontId="44" fillId="0" borderId="53" xfId="0" applyFont="1" applyFill="1" applyBorder="1" applyAlignment="1">
      <alignment vertical="center"/>
    </xf>
    <xf numFmtId="0" fontId="0" fillId="0" borderId="53" xfId="0" applyFont="1" applyFill="1" applyBorder="1" applyAlignment="1">
      <alignment horizontal="right" vertical="center"/>
    </xf>
    <xf numFmtId="3" fontId="0" fillId="0" borderId="53" xfId="0" applyNumberFormat="1" applyFont="1" applyFill="1" applyBorder="1" applyAlignment="1">
      <alignment horizontal="right" vertical="center"/>
    </xf>
    <xf numFmtId="0" fontId="26" fillId="0" borderId="0" xfId="0" applyFont="1"/>
    <xf numFmtId="0" fontId="0" fillId="0" borderId="0" xfId="0" applyFont="1" applyAlignment="1">
      <alignment vertical="center"/>
    </xf>
    <xf numFmtId="0" fontId="44" fillId="0" borderId="53" xfId="0" applyFont="1" applyFill="1" applyBorder="1" applyAlignment="1">
      <alignment horizontal="center" vertical="center"/>
    </xf>
    <xf numFmtId="0" fontId="0" fillId="0" borderId="10" xfId="0" applyBorder="1"/>
    <xf numFmtId="0" fontId="44" fillId="0" borderId="0" xfId="0" applyFont="1" applyAlignment="1"/>
    <xf numFmtId="0" fontId="44" fillId="0" borderId="13" xfId="0" applyFont="1" applyBorder="1"/>
    <xf numFmtId="0" fontId="44" fillId="24" borderId="48" xfId="0" applyFont="1" applyFill="1" applyBorder="1" applyAlignment="1">
      <alignment vertical="center" wrapText="1"/>
    </xf>
    <xf numFmtId="0" fontId="0" fillId="24" borderId="15" xfId="0" applyFont="1" applyFill="1" applyBorder="1" applyAlignment="1">
      <alignment horizontal="center" vertical="center" wrapText="1"/>
    </xf>
    <xf numFmtId="0" fontId="44" fillId="24" borderId="15" xfId="0" applyFont="1" applyFill="1" applyBorder="1" applyAlignment="1">
      <alignment horizontal="center" vertical="center" wrapText="1"/>
    </xf>
    <xf numFmtId="0" fontId="0" fillId="24" borderId="14" xfId="0" applyFont="1" applyFill="1" applyBorder="1" applyAlignment="1">
      <alignment horizontal="center" vertical="center" wrapText="1"/>
    </xf>
    <xf numFmtId="0" fontId="0" fillId="0" borderId="20" xfId="0" applyFont="1" applyBorder="1" applyAlignment="1">
      <alignment vertical="center" wrapText="1"/>
    </xf>
    <xf numFmtId="0" fontId="0" fillId="0" borderId="0" xfId="0" applyFont="1" applyAlignment="1">
      <alignment horizontal="center" vertical="center"/>
    </xf>
    <xf numFmtId="0" fontId="44" fillId="0" borderId="0" xfId="0" applyFont="1" applyAlignment="1">
      <alignment horizontal="center" vertical="center"/>
    </xf>
    <xf numFmtId="9" fontId="0" fillId="0" borderId="18" xfId="0" applyNumberFormat="1" applyFont="1" applyBorder="1" applyAlignment="1">
      <alignment horizontal="center" vertical="center"/>
    </xf>
    <xf numFmtId="0" fontId="0" fillId="0" borderId="20" xfId="0" applyFont="1" applyBorder="1" applyAlignment="1">
      <alignment vertical="center"/>
    </xf>
    <xf numFmtId="3" fontId="0" fillId="0" borderId="0" xfId="0" applyNumberFormat="1" applyFont="1" applyAlignment="1">
      <alignment horizontal="center" vertical="center"/>
    </xf>
    <xf numFmtId="3" fontId="44" fillId="0" borderId="0" xfId="0" applyNumberFormat="1" applyFont="1" applyAlignment="1">
      <alignment horizontal="center" vertical="center"/>
    </xf>
    <xf numFmtId="0" fontId="0" fillId="0" borderId="57" xfId="0" applyFont="1" applyBorder="1" applyAlignment="1">
      <alignment vertical="center" wrapText="1"/>
    </xf>
    <xf numFmtId="0" fontId="0" fillId="0" borderId="16" xfId="0" applyFont="1" applyBorder="1" applyAlignment="1">
      <alignment horizontal="center" vertical="center"/>
    </xf>
    <xf numFmtId="0" fontId="44" fillId="0" borderId="16" xfId="0" applyFont="1" applyBorder="1" applyAlignment="1">
      <alignment horizontal="center" vertical="center"/>
    </xf>
    <xf numFmtId="9" fontId="0" fillId="0" borderId="1" xfId="0" applyNumberFormat="1" applyFont="1" applyBorder="1" applyAlignment="1">
      <alignment horizontal="center" vertical="center"/>
    </xf>
    <xf numFmtId="0" fontId="44" fillId="0" borderId="57" xfId="0" applyFont="1" applyBorder="1" applyAlignment="1">
      <alignment vertical="center"/>
    </xf>
    <xf numFmtId="3" fontId="44" fillId="0" borderId="16" xfId="0" applyNumberFormat="1" applyFont="1" applyBorder="1" applyAlignment="1">
      <alignment horizontal="center" vertical="center"/>
    </xf>
    <xf numFmtId="0" fontId="0" fillId="0" borderId="57" xfId="0" applyFont="1" applyBorder="1" applyAlignment="1">
      <alignment vertical="center"/>
    </xf>
    <xf numFmtId="0" fontId="0" fillId="0" borderId="1" xfId="0" applyFont="1" applyBorder="1" applyAlignment="1">
      <alignment horizontal="center" vertical="center"/>
    </xf>
    <xf numFmtId="0" fontId="46" fillId="26" borderId="54" xfId="0" applyFont="1" applyFill="1" applyBorder="1" applyAlignment="1">
      <alignment vertical="center" wrapText="1"/>
    </xf>
    <xf numFmtId="0" fontId="45" fillId="26" borderId="11" xfId="0" applyFont="1" applyFill="1" applyBorder="1" applyAlignment="1">
      <alignment horizontal="center" vertical="center" wrapText="1"/>
    </xf>
    <xf numFmtId="0" fontId="46" fillId="26" borderId="11" xfId="0" applyFont="1" applyFill="1" applyBorder="1" applyAlignment="1">
      <alignment horizontal="center" vertical="center"/>
    </xf>
    <xf numFmtId="0" fontId="46" fillId="26" borderId="55" xfId="0" applyFont="1" applyFill="1" applyBorder="1" applyAlignment="1">
      <alignment horizontal="center" vertical="center"/>
    </xf>
    <xf numFmtId="0" fontId="45" fillId="0" borderId="42" xfId="0" applyFont="1" applyBorder="1" applyAlignment="1">
      <alignment wrapText="1"/>
    </xf>
    <xf numFmtId="3" fontId="45" fillId="0" borderId="12" xfId="0" applyNumberFormat="1" applyFont="1" applyBorder="1" applyAlignment="1">
      <alignment horizontal="center"/>
    </xf>
    <xf numFmtId="3" fontId="46" fillId="0" borderId="12" xfId="0" applyNumberFormat="1" applyFont="1" applyBorder="1" applyAlignment="1">
      <alignment horizontal="center"/>
    </xf>
    <xf numFmtId="9" fontId="45" fillId="0" borderId="43" xfId="0" applyNumberFormat="1" applyFont="1" applyBorder="1" applyAlignment="1">
      <alignment horizontal="center"/>
    </xf>
    <xf numFmtId="0" fontId="45" fillId="0" borderId="44" xfId="0" applyFont="1" applyBorder="1"/>
    <xf numFmtId="3" fontId="45" fillId="0" borderId="0" xfId="0" applyNumberFormat="1" applyFont="1" applyBorder="1" applyAlignment="1">
      <alignment horizontal="center"/>
    </xf>
    <xf numFmtId="3" fontId="46" fillId="0" borderId="0" xfId="0" applyNumberFormat="1" applyFont="1" applyBorder="1" applyAlignment="1">
      <alignment horizontal="center"/>
    </xf>
    <xf numFmtId="9" fontId="45" fillId="0" borderId="45" xfId="0" applyNumberFormat="1" applyFont="1" applyBorder="1" applyAlignment="1">
      <alignment horizontal="center"/>
    </xf>
    <xf numFmtId="0" fontId="45" fillId="0" borderId="44" xfId="0" applyFont="1" applyBorder="1" applyAlignment="1">
      <alignment wrapText="1"/>
    </xf>
    <xf numFmtId="0" fontId="45" fillId="0" borderId="46" xfId="0" applyFont="1" applyBorder="1" applyAlignment="1">
      <alignment wrapText="1"/>
    </xf>
    <xf numFmtId="3" fontId="45" fillId="0" borderId="13" xfId="0" applyNumberFormat="1" applyFont="1" applyBorder="1" applyAlignment="1">
      <alignment horizontal="center"/>
    </xf>
    <xf numFmtId="3" fontId="46" fillId="0" borderId="13" xfId="0" applyNumberFormat="1" applyFont="1" applyBorder="1" applyAlignment="1">
      <alignment horizontal="center"/>
    </xf>
    <xf numFmtId="9" fontId="45" fillId="0" borderId="47" xfId="0" applyNumberFormat="1" applyFont="1" applyBorder="1" applyAlignment="1">
      <alignment horizontal="center"/>
    </xf>
    <xf numFmtId="0" fontId="46" fillId="0" borderId="54" xfId="0" applyFont="1" applyBorder="1"/>
    <xf numFmtId="3" fontId="46" fillId="0" borderId="11" xfId="0" applyNumberFormat="1" applyFont="1" applyBorder="1" applyAlignment="1">
      <alignment horizontal="center"/>
    </xf>
    <xf numFmtId="9" fontId="45" fillId="0" borderId="55" xfId="0" applyNumberFormat="1" applyFont="1" applyBorder="1" applyAlignment="1">
      <alignment horizontal="center"/>
    </xf>
    <xf numFmtId="0" fontId="45" fillId="0" borderId="54" xfId="0" applyFont="1" applyBorder="1"/>
    <xf numFmtId="3" fontId="45" fillId="0" borderId="11" xfId="0" applyNumberFormat="1" applyFont="1" applyBorder="1" applyAlignment="1">
      <alignment horizontal="center"/>
    </xf>
    <xf numFmtId="0" fontId="4" fillId="0" borderId="0" xfId="0" applyFont="1" applyAlignment="1">
      <alignment horizontal="left" vertical="center"/>
    </xf>
    <xf numFmtId="1" fontId="3" fillId="0" borderId="0" xfId="0" applyNumberFormat="1" applyFont="1"/>
    <xf numFmtId="0" fontId="4" fillId="16" borderId="42" xfId="0" applyFont="1" applyFill="1" applyBorder="1" applyAlignment="1">
      <alignment horizontal="center" vertical="center" wrapText="1"/>
    </xf>
    <xf numFmtId="1" fontId="4" fillId="17" borderId="0" xfId="0" applyNumberFormat="1" applyFont="1" applyFill="1" applyBorder="1" applyAlignment="1">
      <alignment horizontal="center" vertical="center"/>
    </xf>
    <xf numFmtId="0" fontId="4" fillId="17" borderId="44" xfId="0" applyFont="1" applyFill="1" applyBorder="1" applyAlignment="1">
      <alignment vertical="center" wrapText="1"/>
    </xf>
    <xf numFmtId="0" fontId="4" fillId="17" borderId="44" xfId="0" applyFont="1" applyFill="1" applyBorder="1" applyAlignment="1">
      <alignment horizontal="center" vertical="center"/>
    </xf>
    <xf numFmtId="0" fontId="4" fillId="17" borderId="0" xfId="0" applyFont="1" applyFill="1" applyBorder="1" applyAlignment="1">
      <alignment horizontal="center" vertical="center"/>
    </xf>
    <xf numFmtId="0" fontId="4" fillId="17" borderId="45" xfId="0" applyFont="1" applyFill="1" applyBorder="1" applyAlignment="1">
      <alignment horizontal="center" vertical="center"/>
    </xf>
    <xf numFmtId="1" fontId="3" fillId="5" borderId="0" xfId="0" applyNumberFormat="1" applyFont="1" applyFill="1" applyAlignment="1">
      <alignment horizontal="center"/>
    </xf>
    <xf numFmtId="0" fontId="4" fillId="0" borderId="44" xfId="0" applyFont="1" applyFill="1" applyBorder="1" applyAlignment="1">
      <alignment vertical="top" wrapText="1"/>
    </xf>
    <xf numFmtId="164" fontId="3" fillId="0" borderId="44" xfId="1" applyNumberFormat="1" applyFont="1" applyFill="1" applyBorder="1" applyAlignment="1">
      <alignment horizontal="center" vertical="center"/>
    </xf>
    <xf numFmtId="164" fontId="3" fillId="0" borderId="0" xfId="1" applyNumberFormat="1" applyFont="1" applyFill="1" applyBorder="1" applyAlignment="1">
      <alignment horizontal="center" vertical="center"/>
    </xf>
    <xf numFmtId="0" fontId="3" fillId="0" borderId="0" xfId="0" applyFont="1" applyFill="1" applyBorder="1" applyAlignment="1">
      <alignment horizontal="center" vertical="center"/>
    </xf>
    <xf numFmtId="0" fontId="3" fillId="0" borderId="45" xfId="0" applyFont="1" applyFill="1" applyBorder="1" applyAlignment="1">
      <alignment horizontal="center" vertical="center"/>
    </xf>
    <xf numFmtId="1" fontId="3" fillId="5" borderId="0" xfId="0" applyNumberFormat="1" applyFont="1" applyFill="1" applyAlignment="1">
      <alignment horizontal="center" vertical="top"/>
    </xf>
    <xf numFmtId="0" fontId="3" fillId="0" borderId="44" xfId="0" applyFont="1" applyFill="1" applyBorder="1" applyAlignment="1">
      <alignment vertical="top" wrapText="1"/>
    </xf>
    <xf numFmtId="164" fontId="3" fillId="0" borderId="0" xfId="1" applyNumberFormat="1" applyFont="1" applyFill="1" applyBorder="1"/>
    <xf numFmtId="9" fontId="3" fillId="0" borderId="0" xfId="0" applyNumberFormat="1" applyFont="1" applyFill="1" applyBorder="1" applyAlignment="1">
      <alignment horizontal="center" vertical="center"/>
    </xf>
    <xf numFmtId="9" fontId="3" fillId="0" borderId="45" xfId="0" applyNumberFormat="1" applyFont="1" applyFill="1" applyBorder="1" applyAlignment="1">
      <alignment horizontal="center" vertical="center"/>
    </xf>
    <xf numFmtId="0" fontId="4" fillId="0" borderId="44" xfId="0" applyFont="1" applyFill="1" applyBorder="1" applyAlignment="1">
      <alignment vertical="top"/>
    </xf>
    <xf numFmtId="3" fontId="3" fillId="0" borderId="0" xfId="0" applyNumberFormat="1" applyFont="1" applyFill="1" applyBorder="1" applyAlignment="1">
      <alignment horizontal="center" vertical="center"/>
    </xf>
    <xf numFmtId="0" fontId="4" fillId="0" borderId="46" xfId="0" applyFont="1" applyFill="1" applyBorder="1" applyAlignment="1">
      <alignment vertical="top"/>
    </xf>
    <xf numFmtId="164" fontId="3" fillId="0" borderId="46" xfId="1" applyNumberFormat="1" applyFont="1" applyFill="1" applyBorder="1" applyAlignment="1">
      <alignment horizontal="center" vertical="center"/>
    </xf>
    <xf numFmtId="3" fontId="4" fillId="0" borderId="13" xfId="0" applyNumberFormat="1" applyFont="1" applyFill="1" applyBorder="1" applyAlignment="1">
      <alignment horizontal="center" vertical="center"/>
    </xf>
    <xf numFmtId="9" fontId="4" fillId="0" borderId="13" xfId="0" applyNumberFormat="1" applyFont="1" applyFill="1" applyBorder="1" applyAlignment="1">
      <alignment horizontal="center" vertical="center"/>
    </xf>
    <xf numFmtId="9" fontId="4" fillId="0" borderId="47" xfId="0" applyNumberFormat="1" applyFont="1" applyFill="1" applyBorder="1" applyAlignment="1">
      <alignment horizontal="center" vertical="center"/>
    </xf>
    <xf numFmtId="0" fontId="10" fillId="0" borderId="0" xfId="0" applyFont="1" applyAlignment="1">
      <alignment horizontal="left" vertical="center"/>
    </xf>
    <xf numFmtId="0" fontId="0" fillId="0" borderId="1"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1" xfId="0" applyFont="1" applyBorder="1" applyAlignment="1">
      <alignment vertical="center" wrapText="1"/>
    </xf>
    <xf numFmtId="0" fontId="0" fillId="0" borderId="18" xfId="0" applyFont="1" applyBorder="1" applyAlignment="1">
      <alignment vertical="center" wrapText="1"/>
    </xf>
    <xf numFmtId="0" fontId="0" fillId="0" borderId="18" xfId="0" applyFont="1" applyBorder="1" applyAlignment="1">
      <alignment horizontal="center" vertical="center" wrapText="1"/>
    </xf>
    <xf numFmtId="0" fontId="44" fillId="0" borderId="0" xfId="0" applyFont="1" applyAlignment="1">
      <alignment horizontal="left" vertical="center"/>
    </xf>
    <xf numFmtId="0" fontId="44" fillId="7" borderId="14" xfId="0" applyFont="1" applyFill="1" applyBorder="1" applyAlignment="1">
      <alignment horizontal="center" vertical="center" wrapText="1"/>
    </xf>
    <xf numFmtId="0" fontId="44" fillId="7" borderId="15" xfId="0" applyFont="1" applyFill="1" applyBorder="1" applyAlignment="1">
      <alignment horizontal="center" vertical="center" wrapText="1"/>
    </xf>
    <xf numFmtId="0" fontId="0" fillId="8" borderId="1" xfId="0" applyFont="1" applyFill="1" applyBorder="1" applyAlignment="1">
      <alignment vertical="center" wrapText="1"/>
    </xf>
    <xf numFmtId="0" fontId="0" fillId="8" borderId="52" xfId="0" applyFont="1" applyFill="1" applyBorder="1" applyAlignment="1">
      <alignment horizontal="center" vertical="center" wrapText="1"/>
    </xf>
    <xf numFmtId="0" fontId="0" fillId="8" borderId="14" xfId="0" applyFont="1" applyFill="1" applyBorder="1" applyAlignment="1">
      <alignment horizontal="center" vertical="center" wrapText="1"/>
    </xf>
    <xf numFmtId="0" fontId="0" fillId="8" borderId="15" xfId="0" applyFont="1" applyFill="1" applyBorder="1" applyAlignment="1">
      <alignment horizontal="center" vertical="center" wrapText="1"/>
    </xf>
    <xf numFmtId="0" fontId="0" fillId="0" borderId="0" xfId="0" applyFont="1" applyAlignment="1">
      <alignment wrapText="1"/>
    </xf>
    <xf numFmtId="0" fontId="44" fillId="9" borderId="16" xfId="0" applyFont="1" applyFill="1" applyBorder="1" applyAlignment="1">
      <alignment horizontal="center" vertical="center" wrapText="1"/>
    </xf>
    <xf numFmtId="0" fontId="0" fillId="0" borderId="18" xfId="0" applyFont="1" applyBorder="1" applyAlignment="1">
      <alignment horizontal="center" vertical="center"/>
    </xf>
    <xf numFmtId="0" fontId="26" fillId="0" borderId="18" xfId="0" applyFont="1" applyBorder="1" applyAlignment="1">
      <alignment vertical="center" wrapText="1"/>
    </xf>
    <xf numFmtId="0" fontId="26" fillId="0" borderId="0" xfId="0" applyFont="1" applyAlignment="1">
      <alignment horizontal="center" vertical="center"/>
    </xf>
    <xf numFmtId="0" fontId="26" fillId="0" borderId="1" xfId="0" applyFont="1" applyBorder="1" applyAlignment="1">
      <alignment vertical="center" wrapText="1"/>
    </xf>
    <xf numFmtId="0" fontId="44" fillId="8" borderId="1" xfId="0" applyFont="1" applyFill="1" applyBorder="1" applyAlignment="1">
      <alignment vertical="center" wrapText="1"/>
    </xf>
    <xf numFmtId="0" fontId="44" fillId="8" borderId="16" xfId="0" applyFont="1" applyFill="1" applyBorder="1" applyAlignment="1">
      <alignment horizontal="center" vertical="center"/>
    </xf>
    <xf numFmtId="0" fontId="44" fillId="8" borderId="1" xfId="0" applyFont="1" applyFill="1" applyBorder="1" applyAlignment="1">
      <alignment horizontal="center" vertical="center"/>
    </xf>
    <xf numFmtId="0" fontId="51" fillId="9" borderId="17" xfId="0" applyFont="1" applyFill="1" applyBorder="1" applyAlignment="1">
      <alignment vertical="center" wrapText="1"/>
    </xf>
    <xf numFmtId="0" fontId="44" fillId="9" borderId="8" xfId="0" applyFont="1" applyFill="1" applyBorder="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vertical="center" wrapText="1"/>
    </xf>
    <xf numFmtId="0" fontId="0" fillId="0" borderId="16" xfId="0" applyFont="1" applyBorder="1" applyAlignment="1">
      <alignment vertical="center" wrapText="1"/>
    </xf>
    <xf numFmtId="0" fontId="0" fillId="9" borderId="15" xfId="0" applyFont="1" applyFill="1" applyBorder="1" applyAlignment="1">
      <alignment vertical="center"/>
    </xf>
    <xf numFmtId="0" fontId="44" fillId="9" borderId="15" xfId="0" applyFont="1" applyFill="1" applyBorder="1" applyAlignment="1">
      <alignment horizontal="center" vertical="center"/>
    </xf>
    <xf numFmtId="0" fontId="44" fillId="9" borderId="15" xfId="0" applyFont="1" applyFill="1" applyBorder="1" applyAlignment="1">
      <alignment horizontal="center" vertical="center" wrapText="1"/>
    </xf>
    <xf numFmtId="0" fontId="0" fillId="0" borderId="16" xfId="0" applyFont="1" applyBorder="1" applyAlignment="1">
      <alignment vertical="center"/>
    </xf>
    <xf numFmtId="3" fontId="0" fillId="0" borderId="16" xfId="0" applyNumberFormat="1" applyFont="1" applyBorder="1" applyAlignment="1">
      <alignment horizontal="center" vertical="center"/>
    </xf>
    <xf numFmtId="3" fontId="0" fillId="0" borderId="16" xfId="0" applyNumberFormat="1" applyFont="1" applyBorder="1" applyAlignment="1">
      <alignment horizontal="center" vertical="center" wrapText="1"/>
    </xf>
    <xf numFmtId="0" fontId="26" fillId="0" borderId="0" xfId="0" applyFont="1" applyAlignment="1">
      <alignment vertical="top"/>
    </xf>
    <xf numFmtId="0" fontId="52" fillId="0" borderId="16" xfId="0" applyFont="1" applyBorder="1" applyAlignment="1">
      <alignment horizontal="center" vertical="center" wrapText="1"/>
    </xf>
    <xf numFmtId="0" fontId="26" fillId="0" borderId="0" xfId="0" applyFont="1" applyAlignment="1">
      <alignment horizontal="left" vertical="center"/>
    </xf>
    <xf numFmtId="0" fontId="31" fillId="0" borderId="53" xfId="0" applyFont="1" applyBorder="1" applyAlignment="1">
      <alignment wrapText="1"/>
    </xf>
    <xf numFmtId="0" fontId="31" fillId="0" borderId="0" xfId="0" applyFont="1" applyFill="1" applyBorder="1" applyAlignment="1">
      <alignment wrapText="1"/>
    </xf>
    <xf numFmtId="0" fontId="30" fillId="0" borderId="54" xfId="0" applyFont="1" applyFill="1" applyBorder="1" applyAlignment="1">
      <alignment horizontal="left" wrapText="1"/>
    </xf>
    <xf numFmtId="0" fontId="30" fillId="0" borderId="55" xfId="0" applyFont="1" applyFill="1" applyBorder="1" applyAlignment="1">
      <alignment horizontal="left" wrapText="1"/>
    </xf>
    <xf numFmtId="0" fontId="30" fillId="0" borderId="46" xfId="0" applyFont="1" applyBorder="1" applyAlignment="1">
      <alignment horizontal="center" vertical="center" wrapText="1"/>
    </xf>
    <xf numFmtId="0" fontId="30" fillId="19" borderId="54" xfId="0" applyFont="1" applyFill="1" applyBorder="1" applyAlignment="1">
      <alignment horizontal="left" wrapText="1"/>
    </xf>
    <xf numFmtId="0" fontId="30" fillId="19" borderId="55" xfId="0" applyFont="1" applyFill="1" applyBorder="1" applyAlignment="1">
      <alignment horizontal="left" wrapText="1"/>
    </xf>
    <xf numFmtId="0" fontId="30" fillId="0" borderId="54" xfId="0" applyFont="1" applyBorder="1" applyAlignment="1">
      <alignment horizontal="left" wrapText="1"/>
    </xf>
    <xf numFmtId="0" fontId="30" fillId="0" borderId="55" xfId="0" applyFont="1" applyBorder="1" applyAlignment="1">
      <alignment horizontal="left" wrapText="1"/>
    </xf>
    <xf numFmtId="0" fontId="45" fillId="0" borderId="0" xfId="0" applyFont="1"/>
    <xf numFmtId="0" fontId="45" fillId="0" borderId="0" xfId="3" applyFont="1"/>
    <xf numFmtId="0" fontId="44" fillId="0" borderId="2" xfId="0" applyFont="1" applyBorder="1" applyAlignment="1">
      <alignment horizontal="center" vertical="center"/>
    </xf>
    <xf numFmtId="0" fontId="44" fillId="0" borderId="10" xfId="0" applyFont="1" applyBorder="1" applyAlignment="1">
      <alignment horizontal="center" vertical="center"/>
    </xf>
    <xf numFmtId="0" fontId="44" fillId="0" borderId="3" xfId="0" applyFont="1" applyBorder="1" applyAlignment="1">
      <alignment horizontal="center" vertical="center"/>
    </xf>
    <xf numFmtId="0" fontId="44" fillId="0" borderId="4" xfId="0" applyFont="1" applyBorder="1" applyAlignment="1">
      <alignment horizontal="center" vertical="center"/>
    </xf>
    <xf numFmtId="0" fontId="44" fillId="0" borderId="0" xfId="0" applyFont="1" applyBorder="1" applyAlignment="1">
      <alignment horizontal="center" vertical="center"/>
    </xf>
    <xf numFmtId="0" fontId="44" fillId="0" borderId="5" xfId="0" applyFont="1" applyBorder="1" applyAlignment="1">
      <alignment horizontal="center" vertical="center"/>
    </xf>
    <xf numFmtId="0" fontId="44" fillId="0" borderId="6" xfId="0" applyFont="1" applyBorder="1" applyAlignment="1">
      <alignment horizontal="center" vertical="center"/>
    </xf>
    <xf numFmtId="0" fontId="44" fillId="0" borderId="9" xfId="0" applyFont="1" applyBorder="1" applyAlignment="1">
      <alignment horizontal="center" vertical="center"/>
    </xf>
    <xf numFmtId="0" fontId="44" fillId="0" borderId="7" xfId="0" applyFont="1" applyBorder="1" applyAlignment="1">
      <alignment horizontal="center" vertical="center"/>
    </xf>
    <xf numFmtId="0" fontId="44" fillId="0" borderId="0" xfId="0" applyFont="1" applyAlignment="1">
      <alignment horizontal="center"/>
    </xf>
    <xf numFmtId="0" fontId="10" fillId="0" borderId="12" xfId="0" applyFont="1" applyBorder="1" applyAlignment="1">
      <alignment horizontal="left" vertical="center" wrapText="1"/>
    </xf>
    <xf numFmtId="0" fontId="10" fillId="0" borderId="0" xfId="0" applyFont="1" applyAlignment="1">
      <alignment horizontal="left" vertical="center" wrapText="1"/>
    </xf>
    <xf numFmtId="0" fontId="46" fillId="0" borderId="0" xfId="0" applyFont="1" applyFill="1" applyAlignment="1">
      <alignment horizontal="left" vertical="center" wrapText="1"/>
    </xf>
    <xf numFmtId="0" fontId="47" fillId="0" borderId="0" xfId="0" applyFont="1" applyAlignment="1">
      <alignment horizontal="center"/>
    </xf>
    <xf numFmtId="0" fontId="10" fillId="0" borderId="0" xfId="0" applyFont="1" applyBorder="1" applyAlignment="1">
      <alignment horizontal="center" vertical="center" wrapText="1"/>
    </xf>
    <xf numFmtId="0" fontId="10" fillId="0" borderId="0" xfId="0" applyFont="1" applyAlignment="1">
      <alignment horizontal="center" vertical="center"/>
    </xf>
    <xf numFmtId="0" fontId="34" fillId="0" borderId="0" xfId="0" applyFont="1" applyAlignment="1">
      <alignment horizontal="left" vertical="center" wrapText="1"/>
    </xf>
    <xf numFmtId="0" fontId="3" fillId="0" borderId="0" xfId="0" applyFont="1" applyAlignment="1">
      <alignment horizontal="left" vertical="center"/>
    </xf>
    <xf numFmtId="0" fontId="3" fillId="0" borderId="0" xfId="0" applyFont="1" applyAlignment="1">
      <alignment horizontal="left" vertical="center" wrapText="1"/>
    </xf>
    <xf numFmtId="3" fontId="18" fillId="10" borderId="10" xfId="1" applyNumberFormat="1" applyFont="1" applyFill="1" applyBorder="1" applyAlignment="1">
      <alignment horizontal="center" vertical="center" wrapText="1"/>
    </xf>
    <xf numFmtId="3" fontId="18" fillId="10" borderId="3" xfId="1" applyNumberFormat="1" applyFont="1" applyFill="1" applyBorder="1" applyAlignment="1">
      <alignment horizontal="center" vertical="center" wrapText="1"/>
    </xf>
    <xf numFmtId="0" fontId="19" fillId="5" borderId="36" xfId="0" applyFont="1" applyFill="1" applyBorder="1" applyAlignment="1">
      <alignment horizontal="center" vertical="center"/>
    </xf>
    <xf numFmtId="0" fontId="19" fillId="5" borderId="38" xfId="0" applyFont="1" applyFill="1" applyBorder="1" applyAlignment="1">
      <alignment horizontal="center" vertical="center"/>
    </xf>
    <xf numFmtId="0" fontId="19" fillId="5" borderId="41" xfId="0" applyFont="1" applyFill="1" applyBorder="1" applyAlignment="1">
      <alignment horizontal="left" vertical="top"/>
    </xf>
    <xf numFmtId="0" fontId="19" fillId="5" borderId="11" xfId="0" applyFont="1" applyFill="1" applyBorder="1" applyAlignment="1">
      <alignment horizontal="left" vertical="top"/>
    </xf>
    <xf numFmtId="0" fontId="17" fillId="5" borderId="2" xfId="0" applyFont="1" applyFill="1" applyBorder="1" applyAlignment="1">
      <alignment horizontal="center" vertical="center"/>
    </xf>
    <xf numFmtId="0" fontId="17" fillId="5" borderId="10" xfId="0" applyFont="1" applyFill="1" applyBorder="1" applyAlignment="1">
      <alignment horizontal="center" vertical="center"/>
    </xf>
    <xf numFmtId="0" fontId="17" fillId="5" borderId="4" xfId="0" applyFont="1" applyFill="1" applyBorder="1" applyAlignment="1">
      <alignment horizontal="center" vertical="center"/>
    </xf>
    <xf numFmtId="0" fontId="17" fillId="5" borderId="0" xfId="0" applyFont="1" applyFill="1" applyBorder="1" applyAlignment="1">
      <alignment horizontal="center" vertical="center"/>
    </xf>
    <xf numFmtId="164" fontId="18" fillId="5" borderId="10" xfId="1" applyNumberFormat="1" applyFont="1" applyFill="1" applyBorder="1" applyAlignment="1">
      <alignment horizontal="center" vertical="center" wrapText="1"/>
    </xf>
    <xf numFmtId="164" fontId="18" fillId="5" borderId="0" xfId="1" applyNumberFormat="1" applyFont="1" applyFill="1" applyBorder="1" applyAlignment="1">
      <alignment horizontal="center" vertical="center" wrapText="1"/>
    </xf>
    <xf numFmtId="0" fontId="18" fillId="3" borderId="4" xfId="0" applyFont="1" applyFill="1" applyBorder="1" applyAlignment="1">
      <alignment horizontal="left" vertical="center"/>
    </xf>
    <xf numFmtId="0" fontId="18" fillId="3" borderId="0" xfId="0" applyFont="1" applyFill="1" applyBorder="1" applyAlignment="1">
      <alignment horizontal="left" vertical="center"/>
    </xf>
    <xf numFmtId="0" fontId="18" fillId="5" borderId="41" xfId="0" applyFont="1" applyFill="1" applyBorder="1" applyAlignment="1">
      <alignment horizontal="left" vertical="center"/>
    </xf>
    <xf numFmtId="0" fontId="18" fillId="5" borderId="11" xfId="0" applyFont="1" applyFill="1" applyBorder="1" applyAlignment="1">
      <alignment horizontal="left" vertical="center"/>
    </xf>
    <xf numFmtId="0" fontId="18" fillId="5" borderId="6" xfId="0" applyFont="1" applyFill="1" applyBorder="1" applyAlignment="1">
      <alignment horizontal="left" vertical="center"/>
    </xf>
    <xf numFmtId="0" fontId="18" fillId="5" borderId="9" xfId="0" applyFont="1" applyFill="1" applyBorder="1" applyAlignment="1">
      <alignment horizontal="left" vertical="center"/>
    </xf>
    <xf numFmtId="1" fontId="38" fillId="0" borderId="12" xfId="0" applyNumberFormat="1" applyFont="1" applyBorder="1" applyAlignment="1">
      <alignment horizontal="justify" vertical="center" wrapText="1"/>
    </xf>
    <xf numFmtId="1" fontId="38" fillId="0" borderId="0" xfId="0" applyNumberFormat="1" applyFont="1" applyBorder="1" applyAlignment="1">
      <alignment vertical="center" wrapText="1"/>
    </xf>
    <xf numFmtId="0" fontId="44" fillId="0" borderId="0" xfId="0" applyFont="1" applyAlignment="1">
      <alignment horizontal="center" vertical="center" wrapText="1"/>
    </xf>
    <xf numFmtId="0" fontId="23" fillId="0" borderId="48" xfId="0" applyFont="1" applyBorder="1" applyAlignment="1">
      <alignment vertical="center" wrapText="1"/>
    </xf>
    <xf numFmtId="0" fontId="23" fillId="0" borderId="14" xfId="0" applyFont="1" applyBorder="1" applyAlignment="1">
      <alignment vertical="center" wrapText="1"/>
    </xf>
    <xf numFmtId="0" fontId="21" fillId="0" borderId="48" xfId="0" applyFont="1" applyBorder="1" applyAlignment="1">
      <alignment horizontal="center" vertical="center" wrapText="1"/>
    </xf>
    <xf numFmtId="0" fontId="21" fillId="0" borderId="14" xfId="0" applyFont="1" applyBorder="1" applyAlignment="1">
      <alignment horizontal="center" vertical="center" wrapText="1"/>
    </xf>
    <xf numFmtId="0" fontId="21" fillId="9" borderId="48" xfId="0" applyFont="1" applyFill="1" applyBorder="1" applyAlignment="1">
      <alignment horizontal="center" vertical="center" wrapText="1"/>
    </xf>
    <xf numFmtId="0" fontId="21" fillId="9" borderId="14" xfId="0" applyFont="1" applyFill="1" applyBorder="1" applyAlignment="1">
      <alignment horizontal="center" vertical="center" wrapText="1"/>
    </xf>
    <xf numFmtId="0" fontId="23" fillId="0" borderId="50" xfId="0" applyFont="1" applyBorder="1" applyAlignment="1">
      <alignment vertical="center" wrapText="1"/>
    </xf>
    <xf numFmtId="0" fontId="23" fillId="0" borderId="58" xfId="0" applyFont="1" applyBorder="1" applyAlignment="1">
      <alignment vertical="center" wrapText="1"/>
    </xf>
    <xf numFmtId="0" fontId="5" fillId="0" borderId="0" xfId="0" applyFont="1" applyAlignment="1">
      <alignment horizontal="center" vertical="center"/>
    </xf>
    <xf numFmtId="0" fontId="24" fillId="23" borderId="15" xfId="0" applyFont="1" applyFill="1" applyBorder="1" applyAlignment="1">
      <alignment horizontal="center" vertical="center" wrapText="1"/>
    </xf>
    <xf numFmtId="0" fontId="25" fillId="0" borderId="57"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16" xfId="0" applyFont="1" applyBorder="1" applyAlignment="1">
      <alignment horizontal="center" vertical="center" wrapText="1"/>
    </xf>
    <xf numFmtId="0" fontId="25" fillId="8" borderId="50" xfId="0" applyFont="1" applyFill="1" applyBorder="1" applyAlignment="1">
      <alignment horizontal="center" vertical="center" wrapText="1"/>
    </xf>
    <xf numFmtId="0" fontId="25" fillId="8" borderId="58" xfId="0" applyFont="1" applyFill="1" applyBorder="1" applyAlignment="1">
      <alignment horizontal="center" vertical="center" wrapText="1"/>
    </xf>
    <xf numFmtId="0" fontId="25" fillId="8" borderId="19" xfId="0" applyFont="1" applyFill="1" applyBorder="1" applyAlignment="1">
      <alignment horizontal="center" vertical="center" wrapText="1"/>
    </xf>
    <xf numFmtId="0" fontId="25" fillId="8" borderId="57" xfId="0" applyFont="1" applyFill="1" applyBorder="1" applyAlignment="1">
      <alignment horizontal="center" vertical="center" wrapText="1"/>
    </xf>
    <xf numFmtId="0" fontId="6" fillId="14" borderId="50" xfId="0" applyFont="1" applyFill="1" applyBorder="1" applyAlignment="1">
      <alignment horizontal="center" vertical="center" wrapText="1"/>
    </xf>
    <xf numFmtId="0" fontId="6" fillId="14" borderId="58" xfId="0" applyFont="1" applyFill="1" applyBorder="1" applyAlignment="1">
      <alignment horizontal="center" vertical="center" wrapText="1"/>
    </xf>
    <xf numFmtId="0" fontId="6" fillId="0" borderId="50" xfId="0" applyFont="1" applyBorder="1" applyAlignment="1">
      <alignment horizontal="center" vertical="center" wrapText="1"/>
    </xf>
    <xf numFmtId="0" fontId="6" fillId="0" borderId="58" xfId="0" applyFont="1" applyBorder="1" applyAlignment="1">
      <alignment horizontal="center" vertical="center" wrapText="1"/>
    </xf>
    <xf numFmtId="0" fontId="5" fillId="0" borderId="50" xfId="0" applyFont="1" applyBorder="1" applyAlignment="1">
      <alignment horizontal="center" vertical="center" wrapText="1"/>
    </xf>
    <xf numFmtId="0" fontId="5" fillId="0" borderId="58" xfId="0" applyFont="1" applyBorder="1" applyAlignment="1">
      <alignment horizontal="center" vertical="center" wrapText="1"/>
    </xf>
    <xf numFmtId="0" fontId="4" fillId="25" borderId="48" xfId="0" applyFont="1" applyFill="1" applyBorder="1" applyAlignment="1">
      <alignment horizontal="left" vertical="center" wrapText="1"/>
    </xf>
    <xf numFmtId="0" fontId="4" fillId="25" borderId="15" xfId="0" applyFont="1" applyFill="1" applyBorder="1" applyAlignment="1">
      <alignment horizontal="left" vertical="center" wrapText="1"/>
    </xf>
    <xf numFmtId="0" fontId="4" fillId="25" borderId="14" xfId="0" applyFont="1" applyFill="1" applyBorder="1" applyAlignment="1">
      <alignment horizontal="left" vertical="center" wrapText="1"/>
    </xf>
    <xf numFmtId="0" fontId="23" fillId="0" borderId="0" xfId="0" applyFont="1" applyAlignment="1">
      <alignment horizontal="left" vertical="center" wrapText="1"/>
    </xf>
    <xf numFmtId="0" fontId="44" fillId="0" borderId="0" xfId="0" applyFont="1" applyAlignment="1">
      <alignment horizontal="center" vertical="center"/>
    </xf>
    <xf numFmtId="0" fontId="23" fillId="0" borderId="0" xfId="0" applyFont="1" applyAlignment="1">
      <alignment vertical="center" wrapText="1"/>
    </xf>
    <xf numFmtId="0" fontId="4" fillId="16" borderId="42" xfId="0" applyFont="1" applyFill="1" applyBorder="1" applyAlignment="1">
      <alignment horizontal="center" vertical="center"/>
    </xf>
    <xf numFmtId="0" fontId="4" fillId="16" borderId="12" xfId="0" applyFont="1" applyFill="1" applyBorder="1" applyAlignment="1">
      <alignment horizontal="center" vertical="center"/>
    </xf>
    <xf numFmtId="0" fontId="4" fillId="16" borderId="43" xfId="0" applyFont="1" applyFill="1" applyBorder="1" applyAlignment="1">
      <alignment horizontal="center" vertical="center"/>
    </xf>
    <xf numFmtId="9" fontId="3" fillId="0" borderId="0" xfId="0" applyNumberFormat="1" applyFont="1" applyFill="1" applyBorder="1" applyAlignment="1">
      <alignment horizontal="center" vertical="center"/>
    </xf>
    <xf numFmtId="9" fontId="3" fillId="0" borderId="45" xfId="0" applyNumberFormat="1" applyFont="1" applyFill="1" applyBorder="1" applyAlignment="1">
      <alignment horizontal="center" vertical="center"/>
    </xf>
    <xf numFmtId="3" fontId="0" fillId="0" borderId="50" xfId="0" applyNumberFormat="1" applyFont="1" applyBorder="1" applyAlignment="1">
      <alignment horizontal="center" vertical="center" wrapText="1"/>
    </xf>
    <xf numFmtId="3" fontId="0" fillId="0" borderId="51" xfId="0" applyNumberFormat="1" applyFont="1" applyBorder="1" applyAlignment="1">
      <alignment horizontal="center" vertical="center" wrapText="1"/>
    </xf>
    <xf numFmtId="0" fontId="0" fillId="0" borderId="19"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0" xfId="0" applyAlignment="1">
      <alignment horizontal="left" vertical="center" wrapText="1"/>
    </xf>
    <xf numFmtId="0" fontId="0" fillId="0" borderId="0" xfId="0" applyFont="1" applyAlignment="1">
      <alignment horizontal="left" vertical="center" wrapText="1"/>
    </xf>
    <xf numFmtId="0" fontId="44" fillId="9" borderId="19" xfId="0" applyFont="1" applyFill="1" applyBorder="1" applyAlignment="1">
      <alignment horizontal="center" vertical="center"/>
    </xf>
    <xf numFmtId="0" fontId="44" fillId="9" borderId="8" xfId="0" applyFont="1" applyFill="1" applyBorder="1" applyAlignment="1">
      <alignment horizontal="center" vertical="center"/>
    </xf>
    <xf numFmtId="0" fontId="44" fillId="9" borderId="17" xfId="0" applyFont="1" applyFill="1" applyBorder="1" applyAlignment="1">
      <alignment horizontal="center" vertical="center"/>
    </xf>
    <xf numFmtId="0" fontId="44" fillId="9" borderId="18" xfId="0" applyFont="1" applyFill="1" applyBorder="1" applyAlignment="1">
      <alignment horizontal="center" vertical="center" wrapText="1"/>
    </xf>
    <xf numFmtId="0" fontId="44" fillId="9" borderId="1" xfId="0" applyFont="1" applyFill="1" applyBorder="1" applyAlignment="1">
      <alignment horizontal="center" vertical="center" wrapText="1"/>
    </xf>
    <xf numFmtId="0" fontId="44" fillId="9" borderId="20" xfId="0" applyFont="1" applyFill="1" applyBorder="1" applyAlignment="1">
      <alignment horizontal="center" vertical="center" wrapText="1"/>
    </xf>
    <xf numFmtId="0" fontId="44" fillId="9" borderId="0" xfId="0" applyFont="1" applyFill="1" applyAlignment="1">
      <alignment horizontal="center" vertical="center" wrapText="1"/>
    </xf>
    <xf numFmtId="0" fontId="44" fillId="9" borderId="16" xfId="0" applyFont="1" applyFill="1" applyBorder="1" applyAlignment="1">
      <alignment horizontal="center" vertical="center" wrapText="1"/>
    </xf>
    <xf numFmtId="0" fontId="2" fillId="0" borderId="0" xfId="0" applyFont="1" applyAlignment="1">
      <alignment vertical="center" wrapText="1"/>
    </xf>
    <xf numFmtId="0" fontId="44" fillId="9" borderId="8" xfId="0" applyFont="1" applyFill="1" applyBorder="1" applyAlignment="1">
      <alignment horizontal="center" vertical="center" wrapText="1"/>
    </xf>
    <xf numFmtId="0" fontId="44" fillId="9" borderId="8" xfId="0" applyFont="1" applyFill="1" applyBorder="1" applyAlignment="1">
      <alignment vertical="center" wrapText="1"/>
    </xf>
    <xf numFmtId="0" fontId="44" fillId="9" borderId="16" xfId="0" applyFont="1" applyFill="1" applyBorder="1" applyAlignment="1">
      <alignment vertical="center" wrapText="1"/>
    </xf>
    <xf numFmtId="0" fontId="0" fillId="0" borderId="8" xfId="0" applyFont="1" applyBorder="1" applyAlignment="1">
      <alignment vertical="center" wrapText="1"/>
    </xf>
    <xf numFmtId="0" fontId="0" fillId="0" borderId="16" xfId="0" applyFont="1" applyBorder="1" applyAlignment="1">
      <alignment vertical="center" wrapText="1"/>
    </xf>
    <xf numFmtId="0" fontId="0" fillId="0" borderId="8" xfId="0" applyFont="1" applyBorder="1" applyAlignment="1">
      <alignment horizontal="center" vertical="center"/>
    </xf>
    <xf numFmtId="0" fontId="0" fillId="0" borderId="16" xfId="0" applyFont="1" applyBorder="1" applyAlignment="1">
      <alignment horizontal="center" vertical="center"/>
    </xf>
    <xf numFmtId="0" fontId="0" fillId="0" borderId="0" xfId="0" applyFont="1" applyAlignment="1">
      <alignment horizontal="left" vertical="top" wrapText="1"/>
    </xf>
    <xf numFmtId="0" fontId="30" fillId="0" borderId="26" xfId="0" applyFont="1" applyBorder="1" applyAlignment="1">
      <alignment horizontal="center" vertical="center" wrapText="1"/>
    </xf>
    <xf numFmtId="0" fontId="30" fillId="0" borderId="56" xfId="0" applyFont="1" applyBorder="1" applyAlignment="1">
      <alignment horizontal="center" vertical="center" wrapText="1"/>
    </xf>
    <xf numFmtId="0" fontId="30" fillId="0" borderId="39" xfId="0" applyFont="1" applyBorder="1" applyAlignment="1">
      <alignment horizontal="center" vertical="center" wrapText="1"/>
    </xf>
    <xf numFmtId="0" fontId="31" fillId="0" borderId="26" xfId="0" applyFont="1" applyBorder="1" applyAlignment="1">
      <alignment horizontal="center" vertical="center" wrapText="1"/>
    </xf>
    <xf numFmtId="0" fontId="31" fillId="0" borderId="39" xfId="0" applyFont="1" applyBorder="1" applyAlignment="1">
      <alignment horizontal="center" vertical="center" wrapText="1"/>
    </xf>
    <xf numFmtId="0" fontId="31" fillId="0" borderId="54" xfId="0" applyFont="1" applyBorder="1" applyAlignment="1">
      <alignment horizontal="center" wrapText="1"/>
    </xf>
    <xf numFmtId="0" fontId="31" fillId="0" borderId="55" xfId="0" applyFont="1" applyBorder="1" applyAlignment="1">
      <alignment horizontal="center" wrapText="1"/>
    </xf>
    <xf numFmtId="0" fontId="27" fillId="6" borderId="54" xfId="0" applyFont="1" applyFill="1" applyBorder="1" applyAlignment="1">
      <alignment horizontal="center" vertical="center"/>
    </xf>
    <xf numFmtId="0" fontId="27" fillId="6" borderId="11" xfId="0" applyFont="1" applyFill="1" applyBorder="1" applyAlignment="1">
      <alignment horizontal="center" vertical="center"/>
    </xf>
    <xf numFmtId="0" fontId="27" fillId="6" borderId="55" xfId="0" applyFont="1" applyFill="1" applyBorder="1" applyAlignment="1">
      <alignment horizontal="center" vertical="center"/>
    </xf>
    <xf numFmtId="0" fontId="28" fillId="6" borderId="54" xfId="0" applyFont="1" applyFill="1" applyBorder="1" applyAlignment="1">
      <alignment horizontal="center" vertical="center"/>
    </xf>
    <xf numFmtId="0" fontId="28" fillId="6" borderId="55" xfId="0" applyFont="1" applyFill="1" applyBorder="1" applyAlignment="1">
      <alignment horizontal="center" vertical="center"/>
    </xf>
    <xf numFmtId="0" fontId="30" fillId="0" borderId="54" xfId="0" applyFont="1" applyFill="1" applyBorder="1" applyAlignment="1">
      <alignment horizontal="left" wrapText="1"/>
    </xf>
    <xf numFmtId="0" fontId="30" fillId="0" borderId="55" xfId="0" applyFont="1" applyFill="1" applyBorder="1" applyAlignment="1">
      <alignment horizontal="left" wrapText="1"/>
    </xf>
    <xf numFmtId="0" fontId="30" fillId="19" borderId="54" xfId="0" applyFont="1" applyFill="1" applyBorder="1" applyAlignment="1">
      <alignment horizontal="left"/>
    </xf>
    <xf numFmtId="0" fontId="30" fillId="19" borderId="55" xfId="0" applyFont="1" applyFill="1" applyBorder="1" applyAlignment="1">
      <alignment horizontal="left"/>
    </xf>
    <xf numFmtId="0" fontId="30" fillId="0" borderId="54" xfId="0" applyFont="1" applyFill="1" applyBorder="1" applyAlignment="1">
      <alignment horizontal="left"/>
    </xf>
    <xf numFmtId="0" fontId="30" fillId="0" borderId="11" xfId="0" applyFont="1" applyFill="1" applyBorder="1" applyAlignment="1">
      <alignment horizontal="left"/>
    </xf>
    <xf numFmtId="0" fontId="30" fillId="0" borderId="55" xfId="0" applyFont="1" applyFill="1" applyBorder="1" applyAlignment="1">
      <alignment horizontal="left"/>
    </xf>
  </cellXfs>
  <cellStyles count="4">
    <cellStyle name="Lien hypertexte" xfId="3" builtinId="8"/>
    <cellStyle name="Milliers" xfId="1" builtinId="3"/>
    <cellStyle name="Normal" xfId="0" builtinId="0"/>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32"/>
  <sheetViews>
    <sheetView showGridLines="0" tabSelected="1" zoomScaleNormal="100" workbookViewId="0">
      <selection activeCell="D12" sqref="D12"/>
    </sheetView>
  </sheetViews>
  <sheetFormatPr baseColWidth="10" defaultRowHeight="15"/>
  <cols>
    <col min="1" max="1" width="6.140625" customWidth="1"/>
  </cols>
  <sheetData>
    <row r="2" spans="2:11" ht="15.75" thickBot="1"/>
    <row r="3" spans="2:11">
      <c r="B3" s="390" t="s">
        <v>475</v>
      </c>
      <c r="C3" s="391"/>
      <c r="D3" s="391"/>
      <c r="E3" s="391"/>
      <c r="F3" s="391"/>
      <c r="G3" s="391"/>
      <c r="H3" s="391"/>
      <c r="I3" s="391"/>
      <c r="J3" s="391"/>
      <c r="K3" s="392"/>
    </row>
    <row r="4" spans="2:11">
      <c r="B4" s="393"/>
      <c r="C4" s="394"/>
      <c r="D4" s="394"/>
      <c r="E4" s="394"/>
      <c r="F4" s="394"/>
      <c r="G4" s="394"/>
      <c r="H4" s="394"/>
      <c r="I4" s="394"/>
      <c r="J4" s="394"/>
      <c r="K4" s="395"/>
    </row>
    <row r="5" spans="2:11" ht="15.75" thickBot="1">
      <c r="B5" s="396"/>
      <c r="C5" s="397"/>
      <c r="D5" s="397"/>
      <c r="E5" s="397"/>
      <c r="F5" s="397"/>
      <c r="G5" s="397"/>
      <c r="H5" s="397"/>
      <c r="I5" s="397"/>
      <c r="J5" s="397"/>
      <c r="K5" s="398"/>
    </row>
    <row r="6" spans="2:11">
      <c r="B6" s="388"/>
      <c r="C6" s="388"/>
      <c r="D6" s="388"/>
      <c r="E6" s="388"/>
      <c r="F6" s="388"/>
      <c r="G6" s="388"/>
      <c r="H6" s="388"/>
      <c r="I6" s="388"/>
      <c r="J6" s="388"/>
    </row>
    <row r="7" spans="2:11">
      <c r="B7" s="389" t="s">
        <v>465</v>
      </c>
      <c r="C7" s="388"/>
      <c r="D7" s="388"/>
      <c r="E7" s="388"/>
      <c r="F7" s="388"/>
      <c r="G7" s="388"/>
      <c r="H7" s="388"/>
      <c r="I7" s="388"/>
      <c r="J7" s="388"/>
    </row>
    <row r="8" spans="2:11">
      <c r="B8" s="389" t="s">
        <v>466</v>
      </c>
      <c r="C8" s="388"/>
      <c r="D8" s="388"/>
      <c r="E8" s="388"/>
      <c r="F8" s="388"/>
      <c r="G8" s="388"/>
      <c r="H8" s="388"/>
      <c r="I8" s="388"/>
      <c r="J8" s="388"/>
    </row>
    <row r="9" spans="2:11">
      <c r="B9" s="389" t="s">
        <v>467</v>
      </c>
      <c r="C9" s="388"/>
      <c r="D9" s="388"/>
      <c r="E9" s="388"/>
      <c r="F9" s="388"/>
      <c r="G9" s="388"/>
      <c r="H9" s="388"/>
      <c r="I9" s="388"/>
      <c r="J9" s="388"/>
    </row>
    <row r="10" spans="2:11">
      <c r="B10" s="389" t="s">
        <v>468</v>
      </c>
      <c r="C10" s="388"/>
      <c r="D10" s="388"/>
      <c r="E10" s="388"/>
      <c r="F10" s="388"/>
      <c r="G10" s="388"/>
      <c r="H10" s="388"/>
      <c r="I10" s="388"/>
      <c r="J10" s="388"/>
    </row>
    <row r="11" spans="2:11">
      <c r="B11" s="389" t="s">
        <v>469</v>
      </c>
      <c r="C11" s="388"/>
      <c r="D11" s="388"/>
      <c r="E11" s="388"/>
      <c r="F11" s="388"/>
      <c r="G11" s="388"/>
      <c r="H11" s="388"/>
      <c r="I11" s="388"/>
      <c r="J11" s="388"/>
    </row>
    <row r="12" spans="2:11">
      <c r="B12" s="389" t="s">
        <v>237</v>
      </c>
      <c r="C12" s="388"/>
      <c r="D12" s="388"/>
      <c r="E12" s="388"/>
      <c r="F12" s="388"/>
      <c r="G12" s="388"/>
      <c r="H12" s="388"/>
      <c r="I12" s="388"/>
      <c r="J12" s="388"/>
    </row>
    <row r="13" spans="2:11">
      <c r="B13" s="389" t="s">
        <v>470</v>
      </c>
      <c r="C13" s="388"/>
      <c r="D13" s="388"/>
      <c r="E13" s="388"/>
      <c r="F13" s="388"/>
      <c r="G13" s="388"/>
      <c r="H13" s="388"/>
      <c r="I13" s="388"/>
      <c r="J13" s="388"/>
    </row>
    <row r="14" spans="2:11">
      <c r="B14" s="389" t="s">
        <v>450</v>
      </c>
      <c r="C14" s="388"/>
      <c r="D14" s="388"/>
      <c r="E14" s="388"/>
      <c r="F14" s="388"/>
      <c r="G14" s="388"/>
      <c r="H14" s="388"/>
      <c r="I14" s="388"/>
      <c r="J14" s="388"/>
    </row>
    <row r="15" spans="2:11">
      <c r="B15" s="389" t="s">
        <v>471</v>
      </c>
      <c r="C15" s="388"/>
      <c r="D15" s="388"/>
      <c r="E15" s="388"/>
      <c r="F15" s="388"/>
      <c r="G15" s="388"/>
      <c r="H15" s="388"/>
      <c r="I15" s="388"/>
      <c r="J15" s="388"/>
    </row>
    <row r="16" spans="2:11">
      <c r="B16" s="389" t="s">
        <v>458</v>
      </c>
      <c r="C16" s="388"/>
      <c r="D16" s="388"/>
      <c r="E16" s="388"/>
      <c r="F16" s="388"/>
      <c r="G16" s="388"/>
      <c r="H16" s="388"/>
      <c r="I16" s="388"/>
      <c r="J16" s="388"/>
    </row>
    <row r="17" spans="2:10">
      <c r="B17" s="389" t="s">
        <v>459</v>
      </c>
      <c r="C17" s="388"/>
      <c r="D17" s="388"/>
      <c r="E17" s="388"/>
      <c r="F17" s="388"/>
      <c r="G17" s="388"/>
      <c r="H17" s="388"/>
      <c r="I17" s="388"/>
      <c r="J17" s="388"/>
    </row>
    <row r="18" spans="2:10">
      <c r="B18" s="389" t="s">
        <v>472</v>
      </c>
      <c r="C18" s="388"/>
      <c r="D18" s="388"/>
      <c r="E18" s="388"/>
      <c r="F18" s="388"/>
      <c r="G18" s="388"/>
      <c r="H18" s="388"/>
      <c r="I18" s="388"/>
      <c r="J18" s="388"/>
    </row>
    <row r="19" spans="2:10">
      <c r="B19" s="389" t="s">
        <v>473</v>
      </c>
      <c r="C19" s="388"/>
      <c r="D19" s="388"/>
      <c r="E19" s="388"/>
      <c r="F19" s="388"/>
      <c r="G19" s="388"/>
      <c r="H19" s="388"/>
      <c r="I19" s="388"/>
      <c r="J19" s="388"/>
    </row>
    <row r="20" spans="2:10">
      <c r="B20" s="389" t="s">
        <v>474</v>
      </c>
      <c r="C20" s="388"/>
      <c r="D20" s="388"/>
      <c r="E20" s="388"/>
      <c r="F20" s="388"/>
      <c r="G20" s="388"/>
      <c r="H20" s="388"/>
      <c r="I20" s="388"/>
      <c r="J20" s="388"/>
    </row>
    <row r="21" spans="2:10">
      <c r="B21" s="389" t="s">
        <v>464</v>
      </c>
      <c r="C21" s="388"/>
      <c r="D21" s="388"/>
      <c r="E21" s="388"/>
      <c r="F21" s="388"/>
      <c r="G21" s="388"/>
      <c r="H21" s="388"/>
      <c r="I21" s="388"/>
      <c r="J21" s="388"/>
    </row>
    <row r="22" spans="2:10">
      <c r="B22" s="389" t="s">
        <v>66</v>
      </c>
      <c r="C22" s="388"/>
      <c r="D22" s="388"/>
      <c r="E22" s="388"/>
      <c r="F22" s="388"/>
      <c r="G22" s="388"/>
      <c r="H22" s="388"/>
      <c r="I22" s="388"/>
      <c r="J22" s="388"/>
    </row>
    <row r="23" spans="2:10">
      <c r="B23" s="389" t="s">
        <v>205</v>
      </c>
      <c r="C23" s="388"/>
      <c r="D23" s="388"/>
      <c r="E23" s="388"/>
      <c r="F23" s="388"/>
      <c r="G23" s="388"/>
      <c r="H23" s="388"/>
      <c r="I23" s="388"/>
      <c r="J23" s="388"/>
    </row>
    <row r="24" spans="2:10">
      <c r="B24" s="389" t="s">
        <v>460</v>
      </c>
      <c r="C24" s="388"/>
      <c r="D24" s="388"/>
      <c r="E24" s="388"/>
      <c r="F24" s="388"/>
      <c r="G24" s="388"/>
      <c r="H24" s="388"/>
      <c r="I24" s="388"/>
      <c r="J24" s="388"/>
    </row>
    <row r="25" spans="2:10">
      <c r="B25" s="389" t="s">
        <v>461</v>
      </c>
      <c r="C25" s="388"/>
      <c r="D25" s="388"/>
      <c r="E25" s="388"/>
      <c r="F25" s="388"/>
      <c r="G25" s="388"/>
      <c r="H25" s="388"/>
      <c r="I25" s="388"/>
      <c r="J25" s="388"/>
    </row>
    <row r="26" spans="2:10">
      <c r="B26" s="389" t="s">
        <v>463</v>
      </c>
      <c r="C26" s="388"/>
      <c r="D26" s="388"/>
      <c r="E26" s="388"/>
      <c r="F26" s="388"/>
      <c r="G26" s="388"/>
      <c r="H26" s="388"/>
      <c r="I26" s="388"/>
      <c r="J26" s="388"/>
    </row>
    <row r="27" spans="2:10">
      <c r="B27" s="389" t="s">
        <v>462</v>
      </c>
      <c r="C27" s="388"/>
      <c r="D27" s="388"/>
      <c r="E27" s="388"/>
      <c r="F27" s="388"/>
      <c r="G27" s="388"/>
      <c r="H27" s="388"/>
      <c r="I27" s="388"/>
      <c r="J27" s="388"/>
    </row>
    <row r="28" spans="2:10">
      <c r="B28" s="389" t="s">
        <v>457</v>
      </c>
      <c r="C28" s="388"/>
      <c r="D28" s="388"/>
      <c r="E28" s="388"/>
      <c r="F28" s="388"/>
      <c r="G28" s="388"/>
      <c r="H28" s="388"/>
      <c r="I28" s="388"/>
      <c r="J28" s="388"/>
    </row>
    <row r="29" spans="2:10">
      <c r="B29" s="388"/>
      <c r="C29" s="388"/>
      <c r="D29" s="388"/>
      <c r="E29" s="388"/>
      <c r="F29" s="388"/>
      <c r="G29" s="388"/>
      <c r="H29" s="388"/>
      <c r="I29" s="388"/>
      <c r="J29" s="388"/>
    </row>
    <row r="30" spans="2:10">
      <c r="B30" s="388"/>
      <c r="C30" s="388"/>
      <c r="D30" s="388"/>
      <c r="E30" s="388"/>
      <c r="F30" s="388"/>
      <c r="G30" s="388"/>
      <c r="H30" s="388"/>
      <c r="I30" s="388"/>
      <c r="J30" s="388"/>
    </row>
    <row r="31" spans="2:10">
      <c r="B31" s="388"/>
      <c r="C31" s="388"/>
      <c r="D31" s="388"/>
      <c r="E31" s="388"/>
      <c r="F31" s="388"/>
      <c r="G31" s="388"/>
      <c r="H31" s="388"/>
      <c r="I31" s="388"/>
      <c r="J31" s="388"/>
    </row>
    <row r="32" spans="2:10">
      <c r="B32" s="388"/>
      <c r="C32" s="388"/>
      <c r="D32" s="388"/>
      <c r="E32" s="388"/>
      <c r="F32" s="388"/>
      <c r="G32" s="388"/>
      <c r="H32" s="388"/>
      <c r="I32" s="388"/>
      <c r="J32" s="388"/>
    </row>
  </sheetData>
  <mergeCells count="1">
    <mergeCell ref="B3:K5"/>
  </mergeCells>
  <hyperlinks>
    <hyperlink ref="B8" location="'Effort financier 2017'!A1" display="Effort financier de l'Etat en 2017, en M€"/>
    <hyperlink ref="B9" location="'APD par secteurs'!A1" display="APD par secteurs"/>
    <hyperlink ref="B10" location="'Prévisions 2019'!A1" display="Prévisions 2019"/>
    <hyperlink ref="B11" location="'Canaux de transmission de l''APD'!A1" display="Canaux de transmission de l''APD"/>
    <hyperlink ref="B12" location="'Type d''instruments du bilatéral'!A1" display="Type d''instruments du bilatéral"/>
    <hyperlink ref="B13" location="FSD!A1" display="FSD"/>
    <hyperlink ref="B14" location="'Ressources de l''AFD'!A1" display="Ressources de l''AFD"/>
    <hyperlink ref="B15" location="'Ressources de l''AFD (Etat)'!A1" display="Ressources de l''AFD (Etat)"/>
    <hyperlink ref="B16" location="'Activité opérationnelle de AFD'!A1" display="Activité opérationnelle de AFD"/>
    <hyperlink ref="B17" location="'Réalisations 2016-2017 de l''AFD'!A1" display="Réalisations 2016-2017 de l'AFD"/>
    <hyperlink ref="B18" location="'Budget et APD'!A1" display="Budget et APD"/>
    <hyperlink ref="B19" location="'P851'!A1" display="P851"/>
    <hyperlink ref="B20" location="'P853'!A1" display="P853"/>
    <hyperlink ref="B21" location="'P852'!A1" display="P852"/>
    <hyperlink ref="B22" location="'annulations de dettes'!A1" display="annulations de dettes"/>
    <hyperlink ref="B23" location="'Nature annulations et rééchelon'!A1" display="Nature annulations et rééchelon"/>
    <hyperlink ref="B24" location="'Annulations multilatérales'!A1" display="Annulations multilatérales"/>
    <hyperlink ref="B25" location="'Annulations bilatérales'!A1" display="Annulations bilatérales"/>
    <hyperlink ref="B26" location="'APD collectivités territoriales'!A1" display="APD collectivités territoriales"/>
    <hyperlink ref="B27" location="'Effort financier partenariat'!A1" display="Effort financier partenariat"/>
    <hyperlink ref="B28" location="'Effort financier revenus'!A1" display="Effort financier revenus"/>
    <hyperlink ref="B7" location="'APD par pays'!A1" display="Les principaux pays bénéficiaires de l'APD française (APD brute, en M€)"/>
  </hyperlinks>
  <printOptions horizontalCentered="1"/>
  <pageMargins left="0.70866141732283472" right="0.70866141732283472" top="0.74803149606299213" bottom="0.74803149606299213" header="0.31496062992125984" footer="0.31496062992125984"/>
  <pageSetup paperSize="9" scale="77" orientation="landscape" horizontalDpi="1200" verticalDpi="1200" r:id="rId1"/>
  <headerFooter>
    <oddHeader>&amp;C&amp;"-,Gras"Document de politique transversale (DPT) - "Politique française en faveur du développement" (2019)</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showGridLines="0" workbookViewId="0">
      <selection sqref="A1:G1"/>
    </sheetView>
  </sheetViews>
  <sheetFormatPr baseColWidth="10" defaultRowHeight="15"/>
  <sheetData>
    <row r="1" spans="1:7">
      <c r="A1" s="438" t="s">
        <v>386</v>
      </c>
      <c r="B1" s="438"/>
      <c r="C1" s="438"/>
      <c r="D1" s="438"/>
      <c r="E1" s="438"/>
      <c r="F1" s="438"/>
      <c r="G1" s="438"/>
    </row>
    <row r="2" spans="1:7">
      <c r="A2" s="187"/>
    </row>
    <row r="3" spans="1:7" ht="15.75" thickBot="1">
      <c r="A3" s="188"/>
      <c r="B3" s="440" t="s">
        <v>283</v>
      </c>
      <c r="C3" s="441"/>
      <c r="D3" s="440" t="s">
        <v>175</v>
      </c>
      <c r="E3" s="441"/>
      <c r="F3" s="440" t="s">
        <v>284</v>
      </c>
      <c r="G3" s="442"/>
    </row>
    <row r="4" spans="1:7" ht="27">
      <c r="A4" s="189" t="s">
        <v>285</v>
      </c>
      <c r="B4" s="443" t="s">
        <v>286</v>
      </c>
      <c r="C4" s="443" t="s">
        <v>287</v>
      </c>
      <c r="D4" s="443" t="s">
        <v>286</v>
      </c>
      <c r="E4" s="443" t="s">
        <v>287</v>
      </c>
      <c r="F4" s="443" t="s">
        <v>286</v>
      </c>
      <c r="G4" s="445" t="s">
        <v>287</v>
      </c>
    </row>
    <row r="5" spans="1:7" ht="18.75" thickBot="1">
      <c r="A5" s="190" t="s">
        <v>288</v>
      </c>
      <c r="B5" s="444"/>
      <c r="C5" s="444"/>
      <c r="D5" s="444"/>
      <c r="E5" s="444"/>
      <c r="F5" s="444"/>
      <c r="G5" s="446"/>
    </row>
    <row r="6" spans="1:7" ht="15.75" thickBot="1">
      <c r="A6" s="439" t="s">
        <v>289</v>
      </c>
      <c r="B6" s="439"/>
      <c r="C6" s="439"/>
      <c r="D6" s="439"/>
      <c r="E6" s="439"/>
      <c r="F6" s="439"/>
      <c r="G6" s="439"/>
    </row>
    <row r="7" spans="1:7" ht="45.75" thickBot="1">
      <c r="A7" s="191" t="s">
        <v>290</v>
      </c>
      <c r="B7" s="192" t="s">
        <v>291</v>
      </c>
      <c r="C7" s="192" t="s">
        <v>292</v>
      </c>
      <c r="D7" s="192" t="s">
        <v>293</v>
      </c>
      <c r="E7" s="192" t="s">
        <v>294</v>
      </c>
      <c r="F7" s="192" t="s">
        <v>295</v>
      </c>
      <c r="G7" s="193" t="s">
        <v>296</v>
      </c>
    </row>
    <row r="8" spans="1:7" ht="18.75" thickBot="1">
      <c r="A8" s="190" t="s">
        <v>297</v>
      </c>
      <c r="B8" s="194" t="s">
        <v>291</v>
      </c>
      <c r="C8" s="194" t="s">
        <v>291</v>
      </c>
      <c r="D8" s="194" t="s">
        <v>293</v>
      </c>
      <c r="E8" s="194" t="s">
        <v>293</v>
      </c>
      <c r="F8" s="194" t="s">
        <v>295</v>
      </c>
      <c r="G8" s="195" t="s">
        <v>295</v>
      </c>
    </row>
    <row r="9" spans="1:7" ht="63.75" thickBot="1">
      <c r="A9" s="190" t="s">
        <v>298</v>
      </c>
      <c r="B9" s="196">
        <v>0</v>
      </c>
      <c r="C9" s="196" t="s">
        <v>299</v>
      </c>
      <c r="D9" s="196">
        <v>0</v>
      </c>
      <c r="E9" s="196" t="s">
        <v>300</v>
      </c>
      <c r="F9" s="196">
        <v>0</v>
      </c>
      <c r="G9" s="197" t="s">
        <v>301</v>
      </c>
    </row>
    <row r="10" spans="1:7" ht="45.75" thickBot="1">
      <c r="A10" s="191" t="s">
        <v>302</v>
      </c>
      <c r="B10" s="198" t="s">
        <v>303</v>
      </c>
      <c r="C10" s="198" t="s">
        <v>304</v>
      </c>
      <c r="D10" s="198" t="s">
        <v>305</v>
      </c>
      <c r="E10" s="198" t="s">
        <v>306</v>
      </c>
      <c r="F10" s="198" t="s">
        <v>307</v>
      </c>
      <c r="G10" s="199" t="s">
        <v>308</v>
      </c>
    </row>
    <row r="11" spans="1:7" ht="18.75" thickBot="1">
      <c r="A11" s="190" t="s">
        <v>309</v>
      </c>
      <c r="B11" s="194" t="s">
        <v>310</v>
      </c>
      <c r="C11" s="194" t="s">
        <v>311</v>
      </c>
      <c r="D11" s="194" t="s">
        <v>312</v>
      </c>
      <c r="E11" s="194" t="s">
        <v>312</v>
      </c>
      <c r="F11" s="194" t="s">
        <v>313</v>
      </c>
      <c r="G11" s="195" t="s">
        <v>313</v>
      </c>
    </row>
    <row r="12" spans="1:7" ht="27.75" thickBot="1">
      <c r="A12" s="190" t="s">
        <v>314</v>
      </c>
      <c r="B12" s="194" t="s">
        <v>315</v>
      </c>
      <c r="C12" s="194" t="s">
        <v>316</v>
      </c>
      <c r="D12" s="194" t="s">
        <v>317</v>
      </c>
      <c r="E12" s="194" t="s">
        <v>318</v>
      </c>
      <c r="F12" s="194" t="s">
        <v>319</v>
      </c>
      <c r="G12" s="195" t="s">
        <v>320</v>
      </c>
    </row>
    <row r="13" spans="1:7" ht="27.75" thickBot="1">
      <c r="A13" s="190" t="s">
        <v>321</v>
      </c>
      <c r="B13" s="194">
        <v>0</v>
      </c>
      <c r="C13" s="194" t="s">
        <v>322</v>
      </c>
      <c r="D13" s="194">
        <v>0</v>
      </c>
      <c r="E13" s="194" t="s">
        <v>323</v>
      </c>
      <c r="F13" s="194">
        <v>0</v>
      </c>
      <c r="G13" s="195" t="s">
        <v>324</v>
      </c>
    </row>
    <row r="14" spans="1:7" ht="54.75" thickBot="1">
      <c r="A14" s="190" t="s">
        <v>325</v>
      </c>
      <c r="B14" s="194">
        <v>0</v>
      </c>
      <c r="C14" s="194">
        <v>0</v>
      </c>
      <c r="D14" s="194">
        <v>0</v>
      </c>
      <c r="E14" s="194">
        <v>0</v>
      </c>
      <c r="F14" s="194" t="s">
        <v>326</v>
      </c>
      <c r="G14" s="195" t="s">
        <v>327</v>
      </c>
    </row>
    <row r="15" spans="1:7" ht="45.75" thickBot="1">
      <c r="A15" s="190" t="s">
        <v>328</v>
      </c>
      <c r="B15" s="194">
        <v>0</v>
      </c>
      <c r="C15" s="194" t="s">
        <v>312</v>
      </c>
      <c r="D15" s="194">
        <v>0</v>
      </c>
      <c r="E15" s="194" t="s">
        <v>329</v>
      </c>
      <c r="F15" s="194">
        <v>0</v>
      </c>
      <c r="G15" s="195" t="s">
        <v>329</v>
      </c>
    </row>
    <row r="16" spans="1:7" ht="36.75" thickBot="1">
      <c r="A16" s="190" t="s">
        <v>330</v>
      </c>
      <c r="B16" s="194">
        <v>0</v>
      </c>
      <c r="C16" s="194" t="s">
        <v>331</v>
      </c>
      <c r="D16" s="194">
        <v>0</v>
      </c>
      <c r="E16" s="194" t="s">
        <v>332</v>
      </c>
      <c r="F16" s="194" t="s">
        <v>333</v>
      </c>
      <c r="G16" s="195" t="s">
        <v>334</v>
      </c>
    </row>
    <row r="17" spans="1:7" ht="36.75" thickBot="1">
      <c r="A17" s="190" t="s">
        <v>335</v>
      </c>
      <c r="B17" s="196" t="s">
        <v>336</v>
      </c>
      <c r="C17" s="196" t="s">
        <v>336</v>
      </c>
      <c r="D17" s="196" t="s">
        <v>337</v>
      </c>
      <c r="E17" s="196" t="s">
        <v>337</v>
      </c>
      <c r="F17" s="196" t="s">
        <v>338</v>
      </c>
      <c r="G17" s="197" t="s">
        <v>338</v>
      </c>
    </row>
    <row r="18" spans="1:7" ht="36.75" thickBot="1">
      <c r="A18" s="191" t="s">
        <v>339</v>
      </c>
      <c r="B18" s="198">
        <v>0</v>
      </c>
      <c r="C18" s="198" t="s">
        <v>340</v>
      </c>
      <c r="D18" s="198">
        <v>0</v>
      </c>
      <c r="E18" s="198" t="s">
        <v>341</v>
      </c>
      <c r="F18" s="198">
        <v>0</v>
      </c>
      <c r="G18" s="199" t="s">
        <v>342</v>
      </c>
    </row>
    <row r="19" spans="1:7" ht="36.75" thickBot="1">
      <c r="A19" s="190" t="s">
        <v>343</v>
      </c>
      <c r="B19" s="194">
        <v>0</v>
      </c>
      <c r="C19" s="194" t="s">
        <v>340</v>
      </c>
      <c r="D19" s="194">
        <v>0</v>
      </c>
      <c r="E19" s="194" t="s">
        <v>341</v>
      </c>
      <c r="F19" s="194">
        <v>0</v>
      </c>
      <c r="G19" s="195" t="s">
        <v>342</v>
      </c>
    </row>
    <row r="20" spans="1:7" ht="18.75" thickBot="1">
      <c r="A20" s="191" t="s">
        <v>344</v>
      </c>
      <c r="B20" s="192" t="s">
        <v>345</v>
      </c>
      <c r="C20" s="192" t="s">
        <v>346</v>
      </c>
      <c r="D20" s="192" t="s">
        <v>347</v>
      </c>
      <c r="E20" s="192" t="s">
        <v>348</v>
      </c>
      <c r="F20" s="192" t="s">
        <v>349</v>
      </c>
      <c r="G20" s="193" t="s">
        <v>350</v>
      </c>
    </row>
    <row r="21" spans="1:7" ht="15.75" thickBot="1">
      <c r="A21" s="439" t="s">
        <v>351</v>
      </c>
      <c r="B21" s="439"/>
      <c r="C21" s="439"/>
      <c r="D21" s="439"/>
      <c r="E21" s="439"/>
      <c r="F21" s="439"/>
      <c r="G21" s="439"/>
    </row>
    <row r="22" spans="1:7" ht="45.75" thickBot="1">
      <c r="A22" s="191" t="s">
        <v>352</v>
      </c>
      <c r="B22" s="192" t="s">
        <v>353</v>
      </c>
      <c r="C22" s="192" t="s">
        <v>354</v>
      </c>
      <c r="D22" s="192" t="s">
        <v>355</v>
      </c>
      <c r="E22" s="192" t="s">
        <v>356</v>
      </c>
      <c r="F22" s="192" t="s">
        <v>357</v>
      </c>
      <c r="G22" s="193" t="s">
        <v>358</v>
      </c>
    </row>
    <row r="23" spans="1:7" ht="18.75" thickBot="1">
      <c r="A23" s="190" t="s">
        <v>359</v>
      </c>
      <c r="B23" s="194" t="s">
        <v>353</v>
      </c>
      <c r="C23" s="194" t="s">
        <v>354</v>
      </c>
      <c r="D23" s="194" t="s">
        <v>355</v>
      </c>
      <c r="E23" s="194" t="s">
        <v>356</v>
      </c>
      <c r="F23" s="194" t="s">
        <v>357</v>
      </c>
      <c r="G23" s="195" t="s">
        <v>358</v>
      </c>
    </row>
    <row r="24" spans="1:7" ht="18.75" thickBot="1">
      <c r="A24" s="191" t="s">
        <v>344</v>
      </c>
      <c r="B24" s="192" t="s">
        <v>353</v>
      </c>
      <c r="C24" s="192" t="s">
        <v>354</v>
      </c>
      <c r="D24" s="192" t="s">
        <v>355</v>
      </c>
      <c r="E24" s="192" t="s">
        <v>356</v>
      </c>
      <c r="F24" s="192" t="s">
        <v>357</v>
      </c>
      <c r="G24" s="193" t="s">
        <v>358</v>
      </c>
    </row>
    <row r="25" spans="1:7" ht="15.75" thickBot="1">
      <c r="A25" s="439" t="s">
        <v>360</v>
      </c>
      <c r="B25" s="439"/>
      <c r="C25" s="439"/>
      <c r="D25" s="439"/>
      <c r="E25" s="439"/>
      <c r="F25" s="439"/>
      <c r="G25" s="439"/>
    </row>
    <row r="26" spans="1:7" ht="27.75" thickBot="1">
      <c r="A26" s="200" t="s">
        <v>361</v>
      </c>
      <c r="B26" s="192" t="s">
        <v>362</v>
      </c>
      <c r="C26" s="192" t="s">
        <v>363</v>
      </c>
      <c r="D26" s="192" t="s">
        <v>364</v>
      </c>
      <c r="E26" s="192" t="s">
        <v>365</v>
      </c>
      <c r="F26" s="201">
        <v>1989773453</v>
      </c>
      <c r="G26" s="201">
        <v>793450441</v>
      </c>
    </row>
    <row r="27" spans="1:7" ht="45.75" thickBot="1">
      <c r="A27" s="202" t="s">
        <v>366</v>
      </c>
      <c r="B27" s="194" t="s">
        <v>367</v>
      </c>
      <c r="C27" s="194" t="s">
        <v>368</v>
      </c>
      <c r="D27" s="194" t="s">
        <v>369</v>
      </c>
      <c r="E27" s="194" t="s">
        <v>370</v>
      </c>
      <c r="F27" s="194" t="s">
        <v>371</v>
      </c>
      <c r="G27" s="195" t="s">
        <v>372</v>
      </c>
    </row>
    <row r="28" spans="1:7" ht="15.75" thickBot="1">
      <c r="A28" s="202" t="s">
        <v>373</v>
      </c>
      <c r="B28" s="194" t="s">
        <v>374</v>
      </c>
      <c r="C28" s="194" t="s">
        <v>374</v>
      </c>
      <c r="D28" s="203">
        <v>48380000</v>
      </c>
      <c r="E28" s="203">
        <v>48380000</v>
      </c>
      <c r="F28" s="203">
        <v>51990000</v>
      </c>
      <c r="G28" s="204">
        <v>51990000</v>
      </c>
    </row>
    <row r="29" spans="1:7" ht="18.75" thickBot="1">
      <c r="A29" s="202" t="s">
        <v>309</v>
      </c>
      <c r="B29" s="194" t="s">
        <v>375</v>
      </c>
      <c r="C29" s="194" t="s">
        <v>375</v>
      </c>
      <c r="D29" s="203">
        <v>34450889</v>
      </c>
      <c r="E29" s="203">
        <v>34450889</v>
      </c>
      <c r="F29" s="203">
        <v>98888247</v>
      </c>
      <c r="G29" s="203">
        <v>98888247</v>
      </c>
    </row>
    <row r="30" spans="1:7" ht="18.75" thickBot="1">
      <c r="A30" s="200" t="s">
        <v>344</v>
      </c>
      <c r="B30" s="192" t="s">
        <v>362</v>
      </c>
      <c r="C30" s="192" t="s">
        <v>363</v>
      </c>
      <c r="D30" s="192" t="s">
        <v>364</v>
      </c>
      <c r="E30" s="192" t="s">
        <v>365</v>
      </c>
      <c r="F30" s="201">
        <v>1989773453</v>
      </c>
      <c r="G30" s="201">
        <v>793450441</v>
      </c>
    </row>
    <row r="31" spans="1:7" ht="18" customHeight="1" thickBot="1">
      <c r="A31" s="439" t="s">
        <v>376</v>
      </c>
      <c r="B31" s="439"/>
      <c r="C31" s="439"/>
      <c r="D31" s="439"/>
      <c r="E31" s="439"/>
      <c r="F31" s="439"/>
      <c r="G31" s="439"/>
    </row>
    <row r="32" spans="1:7" ht="63.75" thickBot="1">
      <c r="A32" s="190" t="s">
        <v>377</v>
      </c>
      <c r="B32" s="194" t="s">
        <v>378</v>
      </c>
      <c r="C32" s="194" t="s">
        <v>379</v>
      </c>
      <c r="D32" s="194" t="s">
        <v>380</v>
      </c>
      <c r="E32" s="194" t="s">
        <v>381</v>
      </c>
      <c r="F32" s="194">
        <v>0</v>
      </c>
      <c r="G32" s="195" t="s">
        <v>382</v>
      </c>
    </row>
    <row r="33" spans="1:7" ht="18.75" thickBot="1">
      <c r="A33" s="191" t="s">
        <v>344</v>
      </c>
      <c r="B33" s="192" t="s">
        <v>378</v>
      </c>
      <c r="C33" s="192" t="s">
        <v>379</v>
      </c>
      <c r="D33" s="192" t="s">
        <v>380</v>
      </c>
      <c r="E33" s="192" t="s">
        <v>381</v>
      </c>
      <c r="F33" s="192">
        <v>0</v>
      </c>
      <c r="G33" s="193" t="s">
        <v>382</v>
      </c>
    </row>
    <row r="34" spans="1:7" ht="45.75" thickBot="1">
      <c r="A34" s="191" t="s">
        <v>383</v>
      </c>
      <c r="B34" s="192" t="s">
        <v>336</v>
      </c>
      <c r="C34" s="192" t="s">
        <v>336</v>
      </c>
      <c r="D34" s="192">
        <v>0</v>
      </c>
      <c r="E34" s="192">
        <v>0</v>
      </c>
      <c r="F34" s="192">
        <v>0</v>
      </c>
      <c r="G34" s="193">
        <v>0</v>
      </c>
    </row>
    <row r="35" spans="1:7" ht="45.75" thickBot="1">
      <c r="A35" s="191" t="s">
        <v>384</v>
      </c>
      <c r="B35" s="192" t="s">
        <v>385</v>
      </c>
      <c r="C35" s="192" t="s">
        <v>385</v>
      </c>
      <c r="D35" s="192" t="s">
        <v>385</v>
      </c>
      <c r="E35" s="192" t="s">
        <v>385</v>
      </c>
      <c r="F35" s="192">
        <v>0</v>
      </c>
      <c r="G35" s="193">
        <v>0</v>
      </c>
    </row>
  </sheetData>
  <mergeCells count="14">
    <mergeCell ref="A1:G1"/>
    <mergeCell ref="A6:G6"/>
    <mergeCell ref="A21:G21"/>
    <mergeCell ref="A25:G25"/>
    <mergeCell ref="A31:G31"/>
    <mergeCell ref="B3:C3"/>
    <mergeCell ref="D3:E3"/>
    <mergeCell ref="F3:G3"/>
    <mergeCell ref="B4:B5"/>
    <mergeCell ref="C4:C5"/>
    <mergeCell ref="D4:D5"/>
    <mergeCell ref="E4:E5"/>
    <mergeCell ref="F4:F5"/>
    <mergeCell ref="G4:G5"/>
  </mergeCells>
  <printOptions horizontalCentered="1"/>
  <pageMargins left="0.70866141732283472" right="0.70866141732283472" top="0.74803149606299213" bottom="0.74803149606299213" header="0.31496062992125984" footer="0.31496062992125984"/>
  <pageSetup paperSize="9" orientation="portrait" horizontalDpi="1200" verticalDpi="1200" r:id="rId1"/>
  <headerFooter>
    <oddHeader>&amp;C&amp;"-,Gras"Document de politique transversale (DPT) - "Politique française en faveur du développement" (2019)</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28"/>
  <sheetViews>
    <sheetView showGridLines="0" zoomScaleNormal="100" workbookViewId="0">
      <selection activeCell="T12" sqref="T12"/>
    </sheetView>
  </sheetViews>
  <sheetFormatPr baseColWidth="10" defaultRowHeight="15"/>
  <cols>
    <col min="1" max="1" width="24.7109375" customWidth="1"/>
    <col min="2" max="2" width="8.85546875" customWidth="1"/>
    <col min="3" max="3" width="6.85546875" customWidth="1"/>
    <col min="4" max="4" width="6.140625" customWidth="1"/>
    <col min="6" max="6" width="8" customWidth="1"/>
    <col min="7" max="7" width="9.7109375" customWidth="1"/>
    <col min="8" max="8" width="8.7109375" customWidth="1"/>
    <col min="9" max="9" width="6.85546875" customWidth="1"/>
    <col min="10" max="10" width="9" customWidth="1"/>
    <col min="11" max="11" width="8" customWidth="1"/>
    <col min="12" max="12" width="7.85546875" customWidth="1"/>
    <col min="13" max="13" width="8.5703125" customWidth="1"/>
    <col min="14" max="14" width="7.7109375" customWidth="1"/>
    <col min="15" max="15" width="8" customWidth="1"/>
    <col min="16" max="16" width="7.7109375" customWidth="1"/>
  </cols>
  <sheetData>
    <row r="2" spans="1:16">
      <c r="A2" s="399" t="s">
        <v>451</v>
      </c>
      <c r="B2" s="399"/>
      <c r="C2" s="399"/>
      <c r="D2" s="399"/>
      <c r="E2" s="399"/>
      <c r="F2" s="399"/>
      <c r="G2" s="399"/>
      <c r="H2" s="399"/>
      <c r="I2" s="399"/>
      <c r="J2" s="399"/>
      <c r="K2" s="399"/>
      <c r="L2" s="399"/>
      <c r="M2" s="399"/>
      <c r="N2" s="399"/>
      <c r="O2" s="399"/>
      <c r="P2" s="399"/>
    </row>
    <row r="3" spans="1:16" ht="15.75" thickBot="1"/>
    <row r="4" spans="1:16" ht="33.75">
      <c r="A4" s="451" t="s">
        <v>433</v>
      </c>
      <c r="B4" s="449" t="s">
        <v>432</v>
      </c>
      <c r="C4" s="449" t="s">
        <v>431</v>
      </c>
      <c r="D4" s="449" t="s">
        <v>430</v>
      </c>
      <c r="E4" s="449" t="s">
        <v>429</v>
      </c>
      <c r="F4" s="449" t="s">
        <v>428</v>
      </c>
      <c r="G4" s="239" t="s">
        <v>427</v>
      </c>
      <c r="H4" s="449" t="s">
        <v>426</v>
      </c>
      <c r="I4" s="449" t="s">
        <v>425</v>
      </c>
      <c r="J4" s="449" t="s">
        <v>424</v>
      </c>
      <c r="K4" s="451" t="s">
        <v>65</v>
      </c>
      <c r="L4" s="449" t="s">
        <v>132</v>
      </c>
      <c r="M4" s="447" t="s">
        <v>423</v>
      </c>
      <c r="N4" s="447" t="s">
        <v>132</v>
      </c>
      <c r="O4" s="447" t="s">
        <v>422</v>
      </c>
      <c r="P4" s="447" t="s">
        <v>132</v>
      </c>
    </row>
    <row r="5" spans="1:16" ht="15.75" thickBot="1">
      <c r="A5" s="452"/>
      <c r="B5" s="450"/>
      <c r="C5" s="450"/>
      <c r="D5" s="450"/>
      <c r="E5" s="450"/>
      <c r="F5" s="450"/>
      <c r="G5" s="238" t="s">
        <v>421</v>
      </c>
      <c r="H5" s="450"/>
      <c r="I5" s="450"/>
      <c r="J5" s="450"/>
      <c r="K5" s="452"/>
      <c r="L5" s="450"/>
      <c r="M5" s="448"/>
      <c r="N5" s="448"/>
      <c r="O5" s="448"/>
      <c r="P5" s="448"/>
    </row>
    <row r="6" spans="1:16" ht="15.75" thickBot="1">
      <c r="A6" s="453" t="s">
        <v>439</v>
      </c>
      <c r="B6" s="454"/>
      <c r="C6" s="454"/>
      <c r="D6" s="454"/>
      <c r="E6" s="454"/>
      <c r="F6" s="454"/>
      <c r="G6" s="454"/>
      <c r="H6" s="454"/>
      <c r="I6" s="454"/>
      <c r="J6" s="454"/>
      <c r="K6" s="454"/>
      <c r="L6" s="454"/>
      <c r="M6" s="454"/>
      <c r="N6" s="454"/>
      <c r="O6" s="454"/>
      <c r="P6" s="455"/>
    </row>
    <row r="7" spans="1:16" ht="22.5" customHeight="1" thickBot="1">
      <c r="A7" s="255" t="s">
        <v>419</v>
      </c>
      <c r="B7" s="254">
        <v>203</v>
      </c>
      <c r="C7" s="254">
        <v>3</v>
      </c>
      <c r="D7" s="254">
        <v>55</v>
      </c>
      <c r="E7" s="254">
        <v>440</v>
      </c>
      <c r="F7" s="254" t="s">
        <v>438</v>
      </c>
      <c r="G7" s="254">
        <v>556</v>
      </c>
      <c r="H7" s="254">
        <v>0</v>
      </c>
      <c r="I7" s="254">
        <v>20</v>
      </c>
      <c r="J7" s="254">
        <v>100</v>
      </c>
      <c r="K7" s="250">
        <v>3236</v>
      </c>
      <c r="L7" s="205">
        <v>0.46</v>
      </c>
      <c r="M7" s="234">
        <v>186</v>
      </c>
      <c r="N7" s="253">
        <v>0.59</v>
      </c>
      <c r="O7" s="234">
        <v>910</v>
      </c>
      <c r="P7" s="253">
        <v>0.74</v>
      </c>
    </row>
    <row r="8" spans="1:16" ht="24.75" thickBot="1">
      <c r="A8" s="245" t="s">
        <v>437</v>
      </c>
      <c r="B8" s="244">
        <v>144</v>
      </c>
      <c r="C8" s="244">
        <v>0</v>
      </c>
      <c r="D8" s="244">
        <v>55</v>
      </c>
      <c r="E8" s="244">
        <v>28</v>
      </c>
      <c r="F8" s="244">
        <v>554</v>
      </c>
      <c r="G8" s="244">
        <v>41</v>
      </c>
      <c r="H8" s="244">
        <v>0</v>
      </c>
      <c r="I8" s="244">
        <v>0</v>
      </c>
      <c r="J8" s="244">
        <v>0</v>
      </c>
      <c r="K8" s="243">
        <v>822</v>
      </c>
      <c r="L8" s="242">
        <v>0.12</v>
      </c>
      <c r="M8" s="241">
        <v>4</v>
      </c>
      <c r="N8" s="240">
        <v>0.01</v>
      </c>
      <c r="O8" s="241">
        <v>28</v>
      </c>
      <c r="P8" s="240">
        <v>0.02</v>
      </c>
    </row>
    <row r="9" spans="1:16" ht="15.75" thickBot="1">
      <c r="A9" s="257" t="s">
        <v>436</v>
      </c>
      <c r="B9" s="244">
        <v>127</v>
      </c>
      <c r="C9" s="244">
        <v>0</v>
      </c>
      <c r="D9" s="244">
        <v>50</v>
      </c>
      <c r="E9" s="244">
        <v>412</v>
      </c>
      <c r="F9" s="244">
        <v>805</v>
      </c>
      <c r="G9" s="244">
        <v>157</v>
      </c>
      <c r="H9" s="244">
        <v>0</v>
      </c>
      <c r="I9" s="244">
        <v>1</v>
      </c>
      <c r="J9" s="244">
        <v>0</v>
      </c>
      <c r="K9" s="246">
        <v>1551</v>
      </c>
      <c r="L9" s="242">
        <v>0.22</v>
      </c>
      <c r="M9" s="241">
        <v>2</v>
      </c>
      <c r="N9" s="240">
        <v>0.01</v>
      </c>
      <c r="O9" s="241">
        <v>45</v>
      </c>
      <c r="P9" s="240">
        <v>0.04</v>
      </c>
    </row>
    <row r="10" spans="1:16" ht="15.75" customHeight="1" thickBot="1">
      <c r="A10" s="255" t="s">
        <v>417</v>
      </c>
      <c r="B10" s="254">
        <v>63</v>
      </c>
      <c r="C10" s="254">
        <v>1</v>
      </c>
      <c r="D10" s="254">
        <v>8</v>
      </c>
      <c r="E10" s="254">
        <v>0</v>
      </c>
      <c r="F10" s="254">
        <v>982</v>
      </c>
      <c r="G10" s="254">
        <v>300</v>
      </c>
      <c r="H10" s="254">
        <v>0</v>
      </c>
      <c r="I10" s="254">
        <v>5</v>
      </c>
      <c r="J10" s="254">
        <v>0</v>
      </c>
      <c r="K10" s="250">
        <v>1358</v>
      </c>
      <c r="L10" s="205">
        <v>0.19</v>
      </c>
      <c r="M10" s="234">
        <v>61</v>
      </c>
      <c r="N10" s="253">
        <v>0.19</v>
      </c>
      <c r="O10" s="234">
        <v>137</v>
      </c>
      <c r="P10" s="253">
        <v>0.11</v>
      </c>
    </row>
    <row r="11" spans="1:16" ht="19.5" customHeight="1" thickBot="1">
      <c r="A11" s="255" t="s">
        <v>416</v>
      </c>
      <c r="B11" s="254">
        <v>4</v>
      </c>
      <c r="C11" s="254">
        <v>7</v>
      </c>
      <c r="D11" s="254">
        <v>0</v>
      </c>
      <c r="E11" s="254">
        <v>0</v>
      </c>
      <c r="F11" s="256">
        <v>1101</v>
      </c>
      <c r="G11" s="254">
        <v>3</v>
      </c>
      <c r="H11" s="254">
        <v>0</v>
      </c>
      <c r="I11" s="254">
        <v>8</v>
      </c>
      <c r="J11" s="254">
        <v>0</v>
      </c>
      <c r="K11" s="250">
        <v>1124</v>
      </c>
      <c r="L11" s="205">
        <v>0.16</v>
      </c>
      <c r="M11" s="234">
        <v>64</v>
      </c>
      <c r="N11" s="253">
        <v>0.2</v>
      </c>
      <c r="O11" s="234">
        <v>84</v>
      </c>
      <c r="P11" s="253">
        <v>7.0000000000000007E-2</v>
      </c>
    </row>
    <row r="12" spans="1:16" ht="21.75" customHeight="1" thickBot="1">
      <c r="A12" s="255" t="s">
        <v>415</v>
      </c>
      <c r="B12" s="254">
        <v>15</v>
      </c>
      <c r="C12" s="254">
        <v>4</v>
      </c>
      <c r="D12" s="254">
        <v>0</v>
      </c>
      <c r="E12" s="254">
        <v>0</v>
      </c>
      <c r="F12" s="254">
        <v>678</v>
      </c>
      <c r="G12" s="254">
        <v>303</v>
      </c>
      <c r="H12" s="254">
        <v>0</v>
      </c>
      <c r="I12" s="254">
        <v>9</v>
      </c>
      <c r="J12" s="254">
        <v>0</v>
      </c>
      <c r="K12" s="250">
        <v>1010</v>
      </c>
      <c r="L12" s="205">
        <v>0.14000000000000001</v>
      </c>
      <c r="M12" s="234">
        <v>1</v>
      </c>
      <c r="N12" s="253">
        <v>0</v>
      </c>
      <c r="O12" s="234">
        <v>30</v>
      </c>
      <c r="P12" s="253">
        <v>0.02</v>
      </c>
    </row>
    <row r="13" spans="1:16" ht="22.5" customHeight="1" thickBot="1">
      <c r="A13" s="255" t="s">
        <v>414</v>
      </c>
      <c r="B13" s="254">
        <v>35</v>
      </c>
      <c r="C13" s="254">
        <v>0</v>
      </c>
      <c r="D13" s="254">
        <v>0</v>
      </c>
      <c r="E13" s="254">
        <v>0</v>
      </c>
      <c r="F13" s="254">
        <v>30</v>
      </c>
      <c r="G13" s="254">
        <v>8</v>
      </c>
      <c r="H13" s="254">
        <v>0</v>
      </c>
      <c r="I13" s="254">
        <v>29</v>
      </c>
      <c r="J13" s="254">
        <v>0</v>
      </c>
      <c r="K13" s="251">
        <v>102</v>
      </c>
      <c r="L13" s="205">
        <v>0.01</v>
      </c>
      <c r="M13" s="234">
        <v>1</v>
      </c>
      <c r="N13" s="253">
        <v>0</v>
      </c>
      <c r="O13" s="234">
        <v>65</v>
      </c>
      <c r="P13" s="253">
        <v>0.05</v>
      </c>
    </row>
    <row r="14" spans="1:16" ht="33" customHeight="1" thickBot="1">
      <c r="A14" s="255" t="s">
        <v>413</v>
      </c>
      <c r="B14" s="254">
        <v>0</v>
      </c>
      <c r="C14" s="254">
        <v>0</v>
      </c>
      <c r="D14" s="254">
        <v>0</v>
      </c>
      <c r="E14" s="254">
        <v>0</v>
      </c>
      <c r="F14" s="254">
        <v>0</v>
      </c>
      <c r="G14" s="254">
        <v>250</v>
      </c>
      <c r="H14" s="254">
        <v>0</v>
      </c>
      <c r="I14" s="254">
        <v>0</v>
      </c>
      <c r="J14" s="254">
        <v>0</v>
      </c>
      <c r="K14" s="251">
        <v>250</v>
      </c>
      <c r="L14" s="205">
        <v>0.04</v>
      </c>
      <c r="M14" s="234">
        <v>0</v>
      </c>
      <c r="N14" s="253">
        <v>0</v>
      </c>
      <c r="O14" s="234">
        <v>0</v>
      </c>
      <c r="P14" s="253">
        <v>0</v>
      </c>
    </row>
    <row r="15" spans="1:16" ht="15.75" thickBot="1">
      <c r="A15" s="252" t="s">
        <v>390</v>
      </c>
      <c r="B15" s="251">
        <v>320</v>
      </c>
      <c r="C15" s="251">
        <v>15</v>
      </c>
      <c r="D15" s="251">
        <v>63</v>
      </c>
      <c r="E15" s="251">
        <v>440</v>
      </c>
      <c r="F15" s="250">
        <v>4648</v>
      </c>
      <c r="G15" s="250">
        <v>1421</v>
      </c>
      <c r="H15" s="251">
        <v>0</v>
      </c>
      <c r="I15" s="251">
        <v>72</v>
      </c>
      <c r="J15" s="251">
        <v>100</v>
      </c>
      <c r="K15" s="250">
        <v>7082</v>
      </c>
      <c r="L15" s="249">
        <v>1</v>
      </c>
      <c r="M15" s="228">
        <v>313</v>
      </c>
      <c r="N15" s="248">
        <v>1</v>
      </c>
      <c r="O15" s="227">
        <v>1225</v>
      </c>
      <c r="P15" s="248">
        <v>1</v>
      </c>
    </row>
    <row r="16" spans="1:16" ht="24.75" thickBot="1">
      <c r="A16" s="245" t="s">
        <v>435</v>
      </c>
      <c r="B16" s="244">
        <v>3</v>
      </c>
      <c r="C16" s="244">
        <v>10</v>
      </c>
      <c r="D16" s="244">
        <v>0</v>
      </c>
      <c r="E16" s="244">
        <v>0</v>
      </c>
      <c r="F16" s="247">
        <v>1295</v>
      </c>
      <c r="G16" s="244">
        <v>100</v>
      </c>
      <c r="H16" s="244">
        <v>0</v>
      </c>
      <c r="I16" s="244">
        <v>1</v>
      </c>
      <c r="J16" s="244">
        <v>0</v>
      </c>
      <c r="K16" s="246">
        <v>1409</v>
      </c>
      <c r="L16" s="242">
        <v>0.2</v>
      </c>
      <c r="M16" s="241">
        <v>33</v>
      </c>
      <c r="N16" s="240">
        <v>0.11</v>
      </c>
      <c r="O16" s="241">
        <v>48</v>
      </c>
      <c r="P16" s="240">
        <v>0.04</v>
      </c>
    </row>
    <row r="17" spans="1:16" ht="24.75" thickBot="1">
      <c r="A17" s="245" t="s">
        <v>434</v>
      </c>
      <c r="B17" s="244">
        <v>29</v>
      </c>
      <c r="C17" s="244">
        <v>0</v>
      </c>
      <c r="D17" s="244">
        <v>8</v>
      </c>
      <c r="E17" s="244">
        <v>0</v>
      </c>
      <c r="F17" s="244">
        <v>25</v>
      </c>
      <c r="G17" s="244">
        <v>6</v>
      </c>
      <c r="H17" s="244">
        <v>0</v>
      </c>
      <c r="I17" s="244">
        <v>2</v>
      </c>
      <c r="J17" s="244">
        <v>0</v>
      </c>
      <c r="K17" s="243">
        <v>70</v>
      </c>
      <c r="L17" s="242">
        <v>0.01</v>
      </c>
      <c r="M17" s="241">
        <v>3</v>
      </c>
      <c r="N17" s="240">
        <v>0.01</v>
      </c>
      <c r="O17" s="241">
        <v>49</v>
      </c>
      <c r="P17" s="240">
        <v>0.04</v>
      </c>
    </row>
    <row r="18" spans="1:16" ht="15.75" thickBot="1">
      <c r="A18" s="154"/>
    </row>
    <row r="19" spans="1:16" ht="33.75">
      <c r="A19" s="451" t="s">
        <v>433</v>
      </c>
      <c r="B19" s="449" t="s">
        <v>432</v>
      </c>
      <c r="C19" s="449" t="s">
        <v>431</v>
      </c>
      <c r="D19" s="449" t="s">
        <v>430</v>
      </c>
      <c r="E19" s="449" t="s">
        <v>429</v>
      </c>
      <c r="F19" s="449" t="s">
        <v>428</v>
      </c>
      <c r="G19" s="239" t="s">
        <v>427</v>
      </c>
      <c r="H19" s="449" t="s">
        <v>426</v>
      </c>
      <c r="I19" s="449" t="s">
        <v>425</v>
      </c>
      <c r="J19" s="449" t="s">
        <v>424</v>
      </c>
      <c r="K19" s="451" t="s">
        <v>65</v>
      </c>
      <c r="L19" s="449" t="s">
        <v>132</v>
      </c>
      <c r="M19" s="447" t="s">
        <v>423</v>
      </c>
      <c r="N19" s="447" t="s">
        <v>132</v>
      </c>
      <c r="O19" s="447" t="s">
        <v>422</v>
      </c>
      <c r="P19" s="447" t="s">
        <v>132</v>
      </c>
    </row>
    <row r="20" spans="1:16" ht="15.75" thickBot="1">
      <c r="A20" s="452"/>
      <c r="B20" s="450"/>
      <c r="C20" s="450"/>
      <c r="D20" s="450"/>
      <c r="E20" s="450"/>
      <c r="F20" s="450"/>
      <c r="G20" s="238" t="s">
        <v>421</v>
      </c>
      <c r="H20" s="450"/>
      <c r="I20" s="450"/>
      <c r="J20" s="450"/>
      <c r="K20" s="452"/>
      <c r="L20" s="450"/>
      <c r="M20" s="448"/>
      <c r="N20" s="448"/>
      <c r="O20" s="448"/>
      <c r="P20" s="448"/>
    </row>
    <row r="21" spans="1:16" ht="24.75" customHeight="1" thickBot="1">
      <c r="A21" s="453" t="s">
        <v>420</v>
      </c>
      <c r="B21" s="454"/>
      <c r="C21" s="454"/>
      <c r="D21" s="454"/>
      <c r="E21" s="454"/>
      <c r="F21" s="454"/>
      <c r="G21" s="454"/>
      <c r="H21" s="454"/>
      <c r="I21" s="454"/>
      <c r="J21" s="454"/>
      <c r="K21" s="454"/>
      <c r="L21" s="454"/>
      <c r="M21" s="454"/>
      <c r="N21" s="454"/>
      <c r="O21" s="454"/>
      <c r="P21" s="455"/>
    </row>
    <row r="22" spans="1:16" ht="15.75" thickBot="1">
      <c r="A22" s="237" t="s">
        <v>419</v>
      </c>
      <c r="B22" s="236">
        <v>294</v>
      </c>
      <c r="C22" s="236">
        <v>3</v>
      </c>
      <c r="D22" s="236">
        <v>55</v>
      </c>
      <c r="E22" s="236">
        <v>215</v>
      </c>
      <c r="F22" s="236" t="s">
        <v>418</v>
      </c>
      <c r="G22" s="236">
        <v>612</v>
      </c>
      <c r="H22" s="236"/>
      <c r="I22" s="236">
        <v>32</v>
      </c>
      <c r="J22" s="236"/>
      <c r="K22" s="230">
        <v>2958</v>
      </c>
      <c r="L22" s="235">
        <v>0.41</v>
      </c>
      <c r="M22" s="234">
        <v>156</v>
      </c>
      <c r="N22" s="233">
        <v>0.42</v>
      </c>
      <c r="O22" s="234">
        <v>755</v>
      </c>
      <c r="P22" s="233">
        <v>0.61</v>
      </c>
    </row>
    <row r="23" spans="1:16" ht="15.75" thickBot="1">
      <c r="A23" s="237" t="s">
        <v>417</v>
      </c>
      <c r="B23" s="236">
        <v>76</v>
      </c>
      <c r="C23" s="236">
        <v>5</v>
      </c>
      <c r="D23" s="236">
        <v>0</v>
      </c>
      <c r="E23" s="236">
        <v>0</v>
      </c>
      <c r="F23" s="236">
        <v>698</v>
      </c>
      <c r="G23" s="236">
        <v>456</v>
      </c>
      <c r="H23" s="236"/>
      <c r="I23" s="236">
        <v>6</v>
      </c>
      <c r="J23" s="236"/>
      <c r="K23" s="230">
        <v>1241</v>
      </c>
      <c r="L23" s="235">
        <v>0.17</v>
      </c>
      <c r="M23" s="234">
        <v>121</v>
      </c>
      <c r="N23" s="233">
        <v>0.32</v>
      </c>
      <c r="O23" s="234">
        <v>208</v>
      </c>
      <c r="P23" s="233">
        <v>0.17</v>
      </c>
    </row>
    <row r="24" spans="1:16" ht="15.75" thickBot="1">
      <c r="A24" s="237" t="s">
        <v>416</v>
      </c>
      <c r="B24" s="236">
        <v>24</v>
      </c>
      <c r="C24" s="236">
        <v>5</v>
      </c>
      <c r="D24" s="236">
        <v>0</v>
      </c>
      <c r="E24" s="236">
        <v>0</v>
      </c>
      <c r="F24" s="236">
        <v>533</v>
      </c>
      <c r="G24" s="236">
        <v>935</v>
      </c>
      <c r="H24" s="236"/>
      <c r="I24" s="236">
        <v>3</v>
      </c>
      <c r="J24" s="236"/>
      <c r="K24" s="230">
        <v>1500</v>
      </c>
      <c r="L24" s="235">
        <v>0.21</v>
      </c>
      <c r="M24" s="234">
        <v>97</v>
      </c>
      <c r="N24" s="233">
        <v>0.26</v>
      </c>
      <c r="O24" s="234">
        <v>129</v>
      </c>
      <c r="P24" s="233">
        <v>0.1</v>
      </c>
    </row>
    <row r="25" spans="1:16" ht="18.75" customHeight="1" thickBot="1">
      <c r="A25" s="237" t="s">
        <v>415</v>
      </c>
      <c r="B25" s="236">
        <v>26</v>
      </c>
      <c r="C25" s="236">
        <v>3</v>
      </c>
      <c r="D25" s="236">
        <v>0</v>
      </c>
      <c r="E25" s="236">
        <v>0</v>
      </c>
      <c r="F25" s="236">
        <v>263</v>
      </c>
      <c r="G25" s="236">
        <v>878</v>
      </c>
      <c r="H25" s="236"/>
      <c r="I25" s="236">
        <v>5</v>
      </c>
      <c r="J25" s="236"/>
      <c r="K25" s="230">
        <v>1175</v>
      </c>
      <c r="L25" s="235">
        <v>0.16</v>
      </c>
      <c r="M25" s="234">
        <v>1</v>
      </c>
      <c r="N25" s="233">
        <v>0</v>
      </c>
      <c r="O25" s="234">
        <v>35</v>
      </c>
      <c r="P25" s="233">
        <v>0.03</v>
      </c>
    </row>
    <row r="26" spans="1:16" ht="15.75" thickBot="1">
      <c r="A26" s="237" t="s">
        <v>414</v>
      </c>
      <c r="B26" s="236">
        <v>67</v>
      </c>
      <c r="C26" s="236">
        <v>0</v>
      </c>
      <c r="D26" s="236">
        <v>0</v>
      </c>
      <c r="E26" s="236">
        <v>0</v>
      </c>
      <c r="F26" s="236">
        <v>0</v>
      </c>
      <c r="G26" s="236">
        <v>0</v>
      </c>
      <c r="H26" s="236"/>
      <c r="I26" s="236">
        <v>38</v>
      </c>
      <c r="J26" s="236"/>
      <c r="K26" s="231">
        <v>105</v>
      </c>
      <c r="L26" s="235">
        <v>0.01</v>
      </c>
      <c r="M26" s="234"/>
      <c r="N26" s="234"/>
      <c r="O26" s="234">
        <v>105</v>
      </c>
      <c r="P26" s="233">
        <v>0.09</v>
      </c>
    </row>
    <row r="27" spans="1:16" ht="24.75" thickBot="1">
      <c r="A27" s="237" t="s">
        <v>413</v>
      </c>
      <c r="B27" s="236">
        <v>0</v>
      </c>
      <c r="C27" s="236">
        <v>0</v>
      </c>
      <c r="D27" s="236">
        <v>0</v>
      </c>
      <c r="E27" s="236">
        <v>0</v>
      </c>
      <c r="F27" s="236">
        <v>0</v>
      </c>
      <c r="G27" s="236">
        <v>228</v>
      </c>
      <c r="H27" s="236"/>
      <c r="I27" s="236">
        <v>0</v>
      </c>
      <c r="J27" s="236"/>
      <c r="K27" s="231">
        <v>228</v>
      </c>
      <c r="L27" s="235">
        <v>0.03</v>
      </c>
      <c r="M27" s="234">
        <v>0</v>
      </c>
      <c r="N27" s="233">
        <v>0</v>
      </c>
      <c r="O27" s="234">
        <v>0</v>
      </c>
      <c r="P27" s="233">
        <v>0</v>
      </c>
    </row>
    <row r="28" spans="1:16" ht="15.75" thickBot="1">
      <c r="A28" s="232" t="s">
        <v>390</v>
      </c>
      <c r="B28" s="231">
        <v>486</v>
      </c>
      <c r="C28" s="231">
        <v>15</v>
      </c>
      <c r="D28" s="231">
        <v>55</v>
      </c>
      <c r="E28" s="231">
        <v>215</v>
      </c>
      <c r="F28" s="230">
        <v>3241</v>
      </c>
      <c r="G28" s="230">
        <v>3109</v>
      </c>
      <c r="H28" s="231">
        <v>0</v>
      </c>
      <c r="I28" s="231">
        <v>84</v>
      </c>
      <c r="J28" s="231">
        <v>0</v>
      </c>
      <c r="K28" s="230">
        <v>7205</v>
      </c>
      <c r="L28" s="229">
        <v>1</v>
      </c>
      <c r="M28" s="228">
        <v>373</v>
      </c>
      <c r="N28" s="226">
        <v>1</v>
      </c>
      <c r="O28" s="227">
        <v>1232</v>
      </c>
      <c r="P28" s="226">
        <v>1</v>
      </c>
    </row>
  </sheetData>
  <mergeCells count="33">
    <mergeCell ref="O19:O20"/>
    <mergeCell ref="P19:P20"/>
    <mergeCell ref="A6:P6"/>
    <mergeCell ref="A21:P21"/>
    <mergeCell ref="I19:I20"/>
    <mergeCell ref="J19:J20"/>
    <mergeCell ref="K19:K20"/>
    <mergeCell ref="L19:L20"/>
    <mergeCell ref="M19:M20"/>
    <mergeCell ref="N19:N20"/>
    <mergeCell ref="F19:F20"/>
    <mergeCell ref="H19:H20"/>
    <mergeCell ref="A19:A20"/>
    <mergeCell ref="B19:B20"/>
    <mergeCell ref="C19:C20"/>
    <mergeCell ref="D19:D20"/>
    <mergeCell ref="E19:E20"/>
    <mergeCell ref="A2:P2"/>
    <mergeCell ref="M4:M5"/>
    <mergeCell ref="N4:N5"/>
    <mergeCell ref="O4:O5"/>
    <mergeCell ref="P4:P5"/>
    <mergeCell ref="I4:I5"/>
    <mergeCell ref="J4:J5"/>
    <mergeCell ref="K4:K5"/>
    <mergeCell ref="L4:L5"/>
    <mergeCell ref="H4:H5"/>
    <mergeCell ref="E4:E5"/>
    <mergeCell ref="F4:F5"/>
    <mergeCell ref="A4:A5"/>
    <mergeCell ref="B4:B5"/>
    <mergeCell ref="C4:C5"/>
    <mergeCell ref="D4:D5"/>
  </mergeCells>
  <pageMargins left="0.70866141732283472" right="0.70866141732283472" top="0.74803149606299213" bottom="0.74803149606299213" header="0.31496062992125984" footer="0.31496062992125984"/>
  <pageSetup paperSize="9" scale="89" orientation="landscape" horizontalDpi="1200" verticalDpi="1200" r:id="rId1"/>
  <headerFooter>
    <oddHeader>&amp;C&amp;"-,Gras"Document de politique transversale (DPT) - "Politique française en faveur du développement" (2019)</oddHeader>
  </headerFooter>
  <ignoredErrors>
    <ignoredError sqref="G20 G5"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4"/>
  <sheetViews>
    <sheetView showGridLines="0" topLeftCell="B1" zoomScaleNormal="100" workbookViewId="0">
      <selection activeCell="R32" sqref="R32"/>
    </sheetView>
  </sheetViews>
  <sheetFormatPr baseColWidth="10" defaultRowHeight="15"/>
  <cols>
    <col min="1" max="1" width="34.7109375" customWidth="1"/>
    <col min="3" max="3" width="15.28515625" customWidth="1"/>
    <col min="4" max="4" width="14.5703125" customWidth="1"/>
  </cols>
  <sheetData>
    <row r="2" spans="1:6" ht="15.75">
      <c r="A2" s="403" t="s">
        <v>454</v>
      </c>
      <c r="B2" s="403"/>
      <c r="C2" s="403"/>
      <c r="D2" s="403"/>
      <c r="E2" s="403"/>
      <c r="F2" s="403"/>
    </row>
    <row r="3" spans="1:6" ht="15.75" thickBot="1"/>
    <row r="4" spans="1:6" ht="30.75" thickBot="1">
      <c r="A4" s="276" t="s">
        <v>452</v>
      </c>
      <c r="B4" s="277" t="s">
        <v>387</v>
      </c>
      <c r="C4" s="277" t="s">
        <v>388</v>
      </c>
      <c r="D4" s="277" t="s">
        <v>389</v>
      </c>
      <c r="E4" s="278" t="s">
        <v>390</v>
      </c>
      <c r="F4" s="279" t="s">
        <v>132</v>
      </c>
    </row>
    <row r="5" spans="1:6">
      <c r="A5" s="280" t="s">
        <v>391</v>
      </c>
      <c r="B5" s="281">
        <v>69</v>
      </c>
      <c r="C5" s="281">
        <v>124</v>
      </c>
      <c r="D5" s="281">
        <v>466</v>
      </c>
      <c r="E5" s="282">
        <v>658</v>
      </c>
      <c r="F5" s="283">
        <v>0.14000000000000001</v>
      </c>
    </row>
    <row r="6" spans="1:6">
      <c r="A6" s="284" t="s">
        <v>392</v>
      </c>
      <c r="B6" s="281">
        <v>44</v>
      </c>
      <c r="C6" s="281">
        <v>5</v>
      </c>
      <c r="D6" s="281">
        <v>22</v>
      </c>
      <c r="E6" s="282">
        <v>70</v>
      </c>
      <c r="F6" s="283">
        <v>0.01</v>
      </c>
    </row>
    <row r="7" spans="1:6">
      <c r="A7" s="280" t="s">
        <v>393</v>
      </c>
      <c r="B7" s="281">
        <v>47</v>
      </c>
      <c r="C7" s="281">
        <v>18</v>
      </c>
      <c r="D7" s="281">
        <v>13</v>
      </c>
      <c r="E7" s="282">
        <v>78</v>
      </c>
      <c r="F7" s="283">
        <v>0.02</v>
      </c>
    </row>
    <row r="8" spans="1:6">
      <c r="A8" s="280" t="s">
        <v>29</v>
      </c>
      <c r="B8" s="281">
        <v>44</v>
      </c>
      <c r="C8" s="281">
        <v>61</v>
      </c>
      <c r="D8" s="281">
        <v>875</v>
      </c>
      <c r="E8" s="282">
        <v>982</v>
      </c>
      <c r="F8" s="283">
        <v>0.21</v>
      </c>
    </row>
    <row r="9" spans="1:6">
      <c r="A9" s="280" t="s">
        <v>394</v>
      </c>
      <c r="B9" s="281">
        <v>22</v>
      </c>
      <c r="C9" s="281">
        <v>0</v>
      </c>
      <c r="D9" s="285">
        <v>2452</v>
      </c>
      <c r="E9" s="286">
        <v>2475</v>
      </c>
      <c r="F9" s="283">
        <v>0.53</v>
      </c>
    </row>
    <row r="10" spans="1:6">
      <c r="A10" s="280" t="s">
        <v>395</v>
      </c>
      <c r="B10" s="281">
        <v>15</v>
      </c>
      <c r="C10" s="281">
        <v>0</v>
      </c>
      <c r="D10" s="281">
        <v>209</v>
      </c>
      <c r="E10" s="282">
        <v>224</v>
      </c>
      <c r="F10" s="283">
        <v>0.05</v>
      </c>
    </row>
    <row r="11" spans="1:6" ht="30.75" thickBot="1">
      <c r="A11" s="287" t="s">
        <v>396</v>
      </c>
      <c r="B11" s="288">
        <v>38</v>
      </c>
      <c r="C11" s="288">
        <v>46</v>
      </c>
      <c r="D11" s="288">
        <v>106</v>
      </c>
      <c r="E11" s="289">
        <v>190</v>
      </c>
      <c r="F11" s="290">
        <v>0.04</v>
      </c>
    </row>
    <row r="12" spans="1:6" ht="15.75" thickBot="1">
      <c r="A12" s="291" t="s">
        <v>390</v>
      </c>
      <c r="B12" s="289">
        <v>278</v>
      </c>
      <c r="C12" s="289">
        <v>254</v>
      </c>
      <c r="D12" s="289" t="s">
        <v>397</v>
      </c>
      <c r="E12" s="292">
        <v>4676</v>
      </c>
      <c r="F12" s="290">
        <v>1</v>
      </c>
    </row>
    <row r="13" spans="1:6" ht="15.75" thickBot="1">
      <c r="A13" s="293" t="s">
        <v>398</v>
      </c>
      <c r="B13" s="288">
        <v>42</v>
      </c>
      <c r="C13" s="288">
        <v>187</v>
      </c>
      <c r="D13" s="288">
        <v>505</v>
      </c>
      <c r="E13" s="288">
        <v>734</v>
      </c>
      <c r="F13" s="294"/>
    </row>
    <row r="14" spans="1:6">
      <c r="A14" s="21"/>
      <c r="B14" s="21"/>
      <c r="C14" s="21"/>
      <c r="D14" s="21"/>
      <c r="E14" s="21"/>
      <c r="F14" s="21"/>
    </row>
    <row r="15" spans="1:6" ht="30">
      <c r="A15" s="295" t="s">
        <v>453</v>
      </c>
      <c r="B15" s="296" t="s">
        <v>387</v>
      </c>
      <c r="C15" s="296" t="s">
        <v>388</v>
      </c>
      <c r="D15" s="296" t="s">
        <v>389</v>
      </c>
      <c r="E15" s="297" t="s">
        <v>390</v>
      </c>
      <c r="F15" s="298" t="s">
        <v>132</v>
      </c>
    </row>
    <row r="16" spans="1:6">
      <c r="A16" s="299" t="s">
        <v>391</v>
      </c>
      <c r="B16" s="300">
        <v>54.75</v>
      </c>
      <c r="C16" s="300">
        <v>60</v>
      </c>
      <c r="D16" s="300">
        <v>452.36978579481399</v>
      </c>
      <c r="E16" s="301">
        <f t="shared" ref="E16:E24" si="0">SUM(B16:D16)</f>
        <v>567.11978579481399</v>
      </c>
      <c r="F16" s="302">
        <v>0.13</v>
      </c>
    </row>
    <row r="17" spans="1:6">
      <c r="A17" s="303" t="s">
        <v>392</v>
      </c>
      <c r="B17" s="304">
        <v>47.7</v>
      </c>
      <c r="C17" s="304">
        <v>15.2</v>
      </c>
      <c r="D17" s="304">
        <v>148.060926525756</v>
      </c>
      <c r="E17" s="305">
        <f t="shared" si="0"/>
        <v>210.96092652575601</v>
      </c>
      <c r="F17" s="306">
        <f>E17/$E$12</f>
        <v>4.5115681464019675E-2</v>
      </c>
    </row>
    <row r="18" spans="1:6">
      <c r="A18" s="307" t="s">
        <v>393</v>
      </c>
      <c r="B18" s="304">
        <v>18.95</v>
      </c>
      <c r="C18" s="304">
        <v>68</v>
      </c>
      <c r="D18" s="304">
        <v>55</v>
      </c>
      <c r="E18" s="305">
        <f t="shared" si="0"/>
        <v>141.94999999999999</v>
      </c>
      <c r="F18" s="306">
        <f>E18/$E$12</f>
        <v>3.0357142857142853E-2</v>
      </c>
    </row>
    <row r="19" spans="1:6">
      <c r="A19" s="307" t="s">
        <v>29</v>
      </c>
      <c r="B19" s="304">
        <v>18.653237000000001</v>
      </c>
      <c r="C19" s="304">
        <v>0</v>
      </c>
      <c r="D19" s="304">
        <v>1019.7187470604835</v>
      </c>
      <c r="E19" s="305">
        <f t="shared" si="0"/>
        <v>1038.3719840604836</v>
      </c>
      <c r="F19" s="306">
        <v>0.24</v>
      </c>
    </row>
    <row r="20" spans="1:6">
      <c r="A20" s="307" t="s">
        <v>394</v>
      </c>
      <c r="B20" s="304">
        <v>41.902797</v>
      </c>
      <c r="C20" s="304">
        <v>0</v>
      </c>
      <c r="D20" s="304">
        <v>1801.9408726441704</v>
      </c>
      <c r="E20" s="305">
        <f t="shared" si="0"/>
        <v>1843.8436696441704</v>
      </c>
      <c r="F20" s="306">
        <v>0.42</v>
      </c>
    </row>
    <row r="21" spans="1:6">
      <c r="A21" s="307" t="s">
        <v>395</v>
      </c>
      <c r="B21" s="304">
        <v>10.8</v>
      </c>
      <c r="C21" s="304">
        <v>0</v>
      </c>
      <c r="D21" s="304">
        <v>150</v>
      </c>
      <c r="E21" s="305">
        <f t="shared" si="0"/>
        <v>160.80000000000001</v>
      </c>
      <c r="F21" s="306">
        <v>0.04</v>
      </c>
    </row>
    <row r="22" spans="1:6" ht="30">
      <c r="A22" s="308" t="s">
        <v>396</v>
      </c>
      <c r="B22" s="309">
        <v>0.45</v>
      </c>
      <c r="C22" s="309">
        <v>6</v>
      </c>
      <c r="D22" s="309">
        <v>437</v>
      </c>
      <c r="E22" s="310">
        <f t="shared" si="0"/>
        <v>443.45</v>
      </c>
      <c r="F22" s="311">
        <v>0.1</v>
      </c>
    </row>
    <row r="23" spans="1:6">
      <c r="A23" s="312" t="s">
        <v>390</v>
      </c>
      <c r="B23" s="313">
        <f>SUM(B16:B22)</f>
        <v>193.20603399999999</v>
      </c>
      <c r="C23" s="313">
        <f>SUM(C16:C22)</f>
        <v>149.19999999999999</v>
      </c>
      <c r="D23" s="313">
        <f>SUM(D16:D22)</f>
        <v>4064.0903320252237</v>
      </c>
      <c r="E23" s="313">
        <f t="shared" si="0"/>
        <v>4406.4963660252233</v>
      </c>
      <c r="F23" s="314">
        <v>1</v>
      </c>
    </row>
    <row r="24" spans="1:6">
      <c r="A24" s="315" t="s">
        <v>398</v>
      </c>
      <c r="B24" s="316">
        <v>19.420259999999999</v>
      </c>
      <c r="C24" s="316">
        <v>165.34</v>
      </c>
      <c r="D24" s="316">
        <v>240</v>
      </c>
      <c r="E24" s="316">
        <f t="shared" si="0"/>
        <v>424.76026000000002</v>
      </c>
      <c r="F24" s="314"/>
    </row>
  </sheetData>
  <mergeCells count="1">
    <mergeCell ref="A2:F2"/>
  </mergeCells>
  <printOptions horizontalCentered="1"/>
  <pageMargins left="0.70866141732283472" right="0.70866141732283472" top="0.74803149606299213" bottom="0.74803149606299213" header="0.31496062992125984" footer="0.31496062992125984"/>
  <pageSetup paperSize="9" orientation="landscape" horizontalDpi="1200" verticalDpi="1200" r:id="rId1"/>
  <headerFooter>
    <oddHeader>&amp;C&amp;"-,Gras"Document de politique transversale (DPT) - "Politique française en faveur du développement" (2019)</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zoomScaleNormal="100" workbookViewId="0">
      <selection sqref="A1:H1"/>
    </sheetView>
  </sheetViews>
  <sheetFormatPr baseColWidth="10" defaultRowHeight="15"/>
  <cols>
    <col min="2" max="2" width="29" customWidth="1"/>
  </cols>
  <sheetData>
    <row r="1" spans="1:8">
      <c r="A1" s="457" t="s">
        <v>162</v>
      </c>
      <c r="B1" s="457"/>
      <c r="C1" s="457"/>
      <c r="D1" s="457"/>
      <c r="E1" s="457"/>
      <c r="F1" s="457"/>
      <c r="G1" s="457"/>
      <c r="H1" s="457"/>
    </row>
    <row r="2" spans="1:8">
      <c r="A2" s="317"/>
      <c r="B2" s="1"/>
      <c r="C2" s="1"/>
      <c r="D2" s="1"/>
      <c r="E2" s="1"/>
      <c r="F2" s="1"/>
      <c r="G2" s="1"/>
      <c r="H2" s="1"/>
    </row>
    <row r="3" spans="1:8" ht="33.75" customHeight="1">
      <c r="A3" s="318"/>
      <c r="B3" s="319" t="s">
        <v>128</v>
      </c>
      <c r="C3" s="459" t="s">
        <v>129</v>
      </c>
      <c r="D3" s="460"/>
      <c r="E3" s="460"/>
      <c r="F3" s="460" t="s">
        <v>130</v>
      </c>
      <c r="G3" s="460"/>
      <c r="H3" s="461"/>
    </row>
    <row r="4" spans="1:8">
      <c r="A4" s="320" t="s">
        <v>45</v>
      </c>
      <c r="B4" s="321" t="s">
        <v>131</v>
      </c>
      <c r="C4" s="322" t="s">
        <v>134</v>
      </c>
      <c r="D4" s="323" t="s">
        <v>133</v>
      </c>
      <c r="E4" s="323" t="s">
        <v>132</v>
      </c>
      <c r="F4" s="323" t="s">
        <v>134</v>
      </c>
      <c r="G4" s="323" t="s">
        <v>133</v>
      </c>
      <c r="H4" s="324" t="s">
        <v>132</v>
      </c>
    </row>
    <row r="5" spans="1:8">
      <c r="A5" s="325"/>
      <c r="B5" s="326" t="s">
        <v>135</v>
      </c>
      <c r="C5" s="327"/>
      <c r="D5" s="328"/>
      <c r="E5" s="329"/>
      <c r="F5" s="328"/>
      <c r="G5" s="328"/>
      <c r="H5" s="330"/>
    </row>
    <row r="6" spans="1:8" ht="45" customHeight="1">
      <c r="A6" s="331">
        <v>110</v>
      </c>
      <c r="B6" s="332" t="s">
        <v>136</v>
      </c>
      <c r="C6" s="327">
        <v>961.41399699999999</v>
      </c>
      <c r="D6" s="328">
        <v>2054.3540690587838</v>
      </c>
      <c r="E6" s="462">
        <v>0.60667440313402876</v>
      </c>
      <c r="F6" s="328">
        <v>1079.0324390000001</v>
      </c>
      <c r="G6" s="333">
        <v>2306.9245776733155</v>
      </c>
      <c r="H6" s="463">
        <v>0.62919740187755091</v>
      </c>
    </row>
    <row r="7" spans="1:8" ht="45" customHeight="1">
      <c r="A7" s="331">
        <v>209</v>
      </c>
      <c r="B7" s="332" t="s">
        <v>137</v>
      </c>
      <c r="C7" s="327">
        <v>1739.101535</v>
      </c>
      <c r="D7" s="328">
        <v>1690.7215346362777</v>
      </c>
      <c r="E7" s="462"/>
      <c r="F7" s="328">
        <v>2018.7437689999999</v>
      </c>
      <c r="G7" s="333">
        <v>1966.7537696362776</v>
      </c>
      <c r="H7" s="463"/>
    </row>
    <row r="8" spans="1:8">
      <c r="A8" s="331"/>
      <c r="B8" s="326" t="s">
        <v>138</v>
      </c>
      <c r="C8" s="327"/>
      <c r="D8" s="328"/>
      <c r="E8" s="334"/>
      <c r="F8" s="328"/>
      <c r="G8" s="333"/>
      <c r="H8" s="335"/>
    </row>
    <row r="9" spans="1:8" ht="24">
      <c r="A9" s="331">
        <v>105</v>
      </c>
      <c r="B9" s="332" t="s">
        <v>139</v>
      </c>
      <c r="C9" s="327">
        <v>1901.700695</v>
      </c>
      <c r="D9" s="328">
        <v>210.39963499999999</v>
      </c>
      <c r="E9" s="462">
        <v>6.6089187068474831E-2</v>
      </c>
      <c r="F9" s="328">
        <v>1774.3705279999999</v>
      </c>
      <c r="G9" s="328">
        <v>197.01455999999999</v>
      </c>
      <c r="H9" s="463">
        <v>5.7218337953361433E-2</v>
      </c>
    </row>
    <row r="10" spans="1:8" ht="24">
      <c r="A10" s="331">
        <v>185</v>
      </c>
      <c r="B10" s="332" t="s">
        <v>140</v>
      </c>
      <c r="C10" s="327">
        <v>718.461094</v>
      </c>
      <c r="D10" s="328">
        <v>197.577034</v>
      </c>
      <c r="E10" s="462"/>
      <c r="F10" s="328">
        <v>699.57112099999995</v>
      </c>
      <c r="G10" s="328">
        <v>191.627814</v>
      </c>
      <c r="H10" s="463"/>
    </row>
    <row r="11" spans="1:8">
      <c r="A11" s="331"/>
      <c r="B11" s="326" t="s">
        <v>141</v>
      </c>
      <c r="C11" s="327"/>
      <c r="D11" s="328"/>
      <c r="E11" s="334"/>
      <c r="F11" s="328"/>
      <c r="G11" s="328"/>
      <c r="H11" s="335"/>
    </row>
    <row r="12" spans="1:8">
      <c r="A12" s="331">
        <v>303</v>
      </c>
      <c r="B12" s="332" t="s">
        <v>142</v>
      </c>
      <c r="C12" s="327">
        <v>1099.0998030000001</v>
      </c>
      <c r="D12" s="328">
        <v>552.56861500000002</v>
      </c>
      <c r="E12" s="462">
        <v>8.9512007278296224E-2</v>
      </c>
      <c r="F12" s="328">
        <v>1280.687788</v>
      </c>
      <c r="G12" s="328">
        <v>556.52945999999997</v>
      </c>
      <c r="H12" s="463">
        <v>8.1935714820643157E-2</v>
      </c>
    </row>
    <row r="13" spans="1:8">
      <c r="A13" s="331"/>
      <c r="B13" s="326" t="s">
        <v>143</v>
      </c>
      <c r="C13" s="327"/>
      <c r="D13" s="328"/>
      <c r="E13" s="462"/>
      <c r="F13" s="328"/>
      <c r="G13" s="328"/>
      <c r="H13" s="463"/>
    </row>
    <row r="14" spans="1:8">
      <c r="A14" s="331">
        <v>152</v>
      </c>
      <c r="B14" s="332" t="s">
        <v>144</v>
      </c>
      <c r="C14" s="327">
        <v>8625.0053329999992</v>
      </c>
      <c r="D14" s="328">
        <v>9.7658970000000007</v>
      </c>
      <c r="E14" s="462">
        <v>7.2050871625766221E-3</v>
      </c>
      <c r="F14" s="328">
        <v>8805.4454490000007</v>
      </c>
      <c r="G14" s="328">
        <v>9.7689459999999997</v>
      </c>
      <c r="H14" s="463">
        <v>6.544127517228741E-3</v>
      </c>
    </row>
    <row r="15" spans="1:8" ht="24">
      <c r="A15" s="331">
        <v>144</v>
      </c>
      <c r="B15" s="332" t="s">
        <v>145</v>
      </c>
      <c r="C15" s="327">
        <v>1395.6517590000001</v>
      </c>
      <c r="D15" s="328">
        <v>25.837319999999998</v>
      </c>
      <c r="E15" s="462"/>
      <c r="F15" s="328">
        <v>1476.0897210000001</v>
      </c>
      <c r="G15" s="328">
        <v>26.135860000000001</v>
      </c>
      <c r="H15" s="463"/>
    </row>
    <row r="16" spans="1:8" ht="24">
      <c r="A16" s="331">
        <v>178</v>
      </c>
      <c r="B16" s="332" t="s">
        <v>146</v>
      </c>
      <c r="C16" s="327">
        <v>8066.8804739999996</v>
      </c>
      <c r="D16" s="328">
        <v>8.8746709999999993</v>
      </c>
      <c r="E16" s="462"/>
      <c r="F16" s="328">
        <v>8784.5531989999999</v>
      </c>
      <c r="G16" s="328">
        <v>8.5446720000000003</v>
      </c>
      <c r="H16" s="463"/>
    </row>
    <row r="17" spans="1:8">
      <c r="A17" s="331"/>
      <c r="B17" s="326" t="s">
        <v>147</v>
      </c>
      <c r="C17" s="327"/>
      <c r="D17" s="328"/>
      <c r="E17" s="334"/>
      <c r="F17" s="328"/>
      <c r="G17" s="328"/>
      <c r="H17" s="335"/>
    </row>
    <row r="18" spans="1:8">
      <c r="A18" s="331"/>
      <c r="B18" s="332" t="s">
        <v>148</v>
      </c>
      <c r="C18" s="327"/>
      <c r="D18" s="328">
        <v>81.855564953011424</v>
      </c>
      <c r="E18" s="462">
        <v>1.3259992925662286E-2</v>
      </c>
      <c r="F18" s="328"/>
      <c r="G18" s="328">
        <v>84.304509632988285</v>
      </c>
      <c r="H18" s="463">
        <v>1.2411832177550298E-2</v>
      </c>
    </row>
    <row r="19" spans="1:8" ht="24">
      <c r="A19" s="331"/>
      <c r="B19" s="326" t="s">
        <v>149</v>
      </c>
      <c r="C19" s="327"/>
      <c r="D19" s="328"/>
      <c r="E19" s="462"/>
      <c r="F19" s="328"/>
      <c r="G19" s="328"/>
      <c r="H19" s="463"/>
    </row>
    <row r="20" spans="1:8" ht="24">
      <c r="A20" s="331">
        <v>150</v>
      </c>
      <c r="B20" s="332" t="s">
        <v>150</v>
      </c>
      <c r="C20" s="327">
        <v>13435.178856</v>
      </c>
      <c r="D20" s="328">
        <v>651.69755399999997</v>
      </c>
      <c r="E20" s="462">
        <v>0.17778654347106698</v>
      </c>
      <c r="F20" s="328">
        <v>13601.047253000001</v>
      </c>
      <c r="G20" s="328">
        <v>665.93076799999994</v>
      </c>
      <c r="H20" s="463">
        <v>0.16385424819709954</v>
      </c>
    </row>
    <row r="21" spans="1:8">
      <c r="A21" s="331">
        <v>231</v>
      </c>
      <c r="B21" s="332" t="s">
        <v>151</v>
      </c>
      <c r="C21" s="327">
        <v>2698.8608880000002</v>
      </c>
      <c r="D21" s="328">
        <v>111.070615</v>
      </c>
      <c r="E21" s="462"/>
      <c r="F21" s="328">
        <v>2705.9792389999998</v>
      </c>
      <c r="G21" s="328">
        <v>111.358451</v>
      </c>
      <c r="H21" s="463"/>
    </row>
    <row r="22" spans="1:8" ht="24">
      <c r="A22" s="331">
        <v>172</v>
      </c>
      <c r="B22" s="332" t="s">
        <v>152</v>
      </c>
      <c r="C22" s="327">
        <v>6766.603666</v>
      </c>
      <c r="D22" s="328">
        <v>334.73</v>
      </c>
      <c r="E22" s="334"/>
      <c r="F22" s="328">
        <v>6938.0784899999999</v>
      </c>
      <c r="G22" s="328">
        <v>335.65300000000002</v>
      </c>
      <c r="H22" s="335"/>
    </row>
    <row r="23" spans="1:8" ht="48">
      <c r="A23" s="331">
        <v>190</v>
      </c>
      <c r="B23" s="332" t="s">
        <v>153</v>
      </c>
      <c r="C23" s="327">
        <v>1734.1545309999999</v>
      </c>
      <c r="D23" s="328">
        <v>0</v>
      </c>
      <c r="E23" s="334"/>
      <c r="F23" s="328">
        <v>1726.9561470000001</v>
      </c>
      <c r="G23" s="328">
        <v>0</v>
      </c>
      <c r="H23" s="335"/>
    </row>
    <row r="24" spans="1:8" ht="24">
      <c r="A24" s="331"/>
      <c r="B24" s="326" t="s">
        <v>154</v>
      </c>
      <c r="C24" s="327"/>
      <c r="D24" s="328"/>
      <c r="E24" s="334"/>
      <c r="F24" s="328"/>
      <c r="G24" s="328"/>
      <c r="H24" s="335"/>
    </row>
    <row r="25" spans="1:8" ht="24">
      <c r="A25" s="331">
        <v>117</v>
      </c>
      <c r="B25" s="332" t="s">
        <v>155</v>
      </c>
      <c r="C25" s="327">
        <v>41197</v>
      </c>
      <c r="D25" s="328">
        <v>60.698</v>
      </c>
      <c r="E25" s="462">
        <v>1.6588986094219903E-2</v>
      </c>
      <c r="F25" s="328">
        <v>42061</v>
      </c>
      <c r="G25" s="328">
        <v>68.444999999999993</v>
      </c>
      <c r="H25" s="463">
        <v>1.7015746239789027E-2</v>
      </c>
    </row>
    <row r="26" spans="1:8" ht="24">
      <c r="A26" s="331" t="s">
        <v>156</v>
      </c>
      <c r="B26" s="332" t="s">
        <v>157</v>
      </c>
      <c r="C26" s="327"/>
      <c r="D26" s="328">
        <v>41.707848657132558</v>
      </c>
      <c r="E26" s="462"/>
      <c r="F26" s="328"/>
      <c r="G26" s="328">
        <v>47.130534881902008</v>
      </c>
      <c r="H26" s="463"/>
    </row>
    <row r="27" spans="1:8">
      <c r="A27" s="331"/>
      <c r="B27" s="336" t="s">
        <v>158</v>
      </c>
      <c r="C27" s="327"/>
      <c r="D27" s="337">
        <v>6031.858358305205</v>
      </c>
      <c r="E27" s="334"/>
      <c r="F27" s="328"/>
      <c r="G27" s="337">
        <v>6576.1219228244836</v>
      </c>
      <c r="H27" s="335"/>
    </row>
    <row r="28" spans="1:8">
      <c r="A28" s="331"/>
      <c r="B28" s="326" t="s">
        <v>159</v>
      </c>
      <c r="C28" s="327"/>
      <c r="D28" s="328"/>
      <c r="E28" s="334"/>
      <c r="F28" s="328"/>
      <c r="G28" s="328"/>
      <c r="H28" s="335"/>
    </row>
    <row r="29" spans="1:8" ht="36">
      <c r="A29" s="331">
        <v>731</v>
      </c>
      <c r="B29" s="332" t="s">
        <v>160</v>
      </c>
      <c r="C29" s="327">
        <v>4000</v>
      </c>
      <c r="D29" s="328">
        <v>141.264464</v>
      </c>
      <c r="E29" s="334">
        <v>2.1686437120344116E-2</v>
      </c>
      <c r="F29" s="328">
        <v>8000</v>
      </c>
      <c r="G29" s="328">
        <v>216.147617</v>
      </c>
      <c r="H29" s="335">
        <v>3.3182242526207599E-2</v>
      </c>
    </row>
    <row r="30" spans="1:8">
      <c r="A30" s="325"/>
      <c r="B30" s="338" t="s">
        <v>161</v>
      </c>
      <c r="C30" s="339"/>
      <c r="D30" s="340">
        <v>6173.1228223052049</v>
      </c>
      <c r="E30" s="341">
        <v>0.99880264425466969</v>
      </c>
      <c r="F30" s="340"/>
      <c r="G30" s="340">
        <v>6792.2695398244832</v>
      </c>
      <c r="H30" s="342">
        <v>1.0013596513094307</v>
      </c>
    </row>
    <row r="31" spans="1:8">
      <c r="A31" s="343" t="s">
        <v>163</v>
      </c>
      <c r="B31" s="1"/>
      <c r="C31" s="1"/>
      <c r="D31" s="1"/>
      <c r="E31" s="1"/>
      <c r="F31" s="1"/>
      <c r="G31" s="1"/>
      <c r="H31" s="1"/>
    </row>
    <row r="32" spans="1:8" ht="38.25" customHeight="1">
      <c r="A32" s="458" t="s">
        <v>164</v>
      </c>
      <c r="B32" s="458"/>
      <c r="C32" s="458"/>
      <c r="D32" s="458"/>
      <c r="E32" s="458"/>
      <c r="F32" s="458"/>
      <c r="G32" s="458"/>
      <c r="H32" s="458"/>
    </row>
    <row r="33" spans="1:8" ht="42" customHeight="1">
      <c r="A33" s="458" t="s">
        <v>165</v>
      </c>
      <c r="B33" s="458"/>
      <c r="C33" s="458"/>
      <c r="D33" s="458"/>
      <c r="E33" s="458"/>
      <c r="F33" s="458"/>
      <c r="G33" s="458"/>
      <c r="H33" s="458"/>
    </row>
    <row r="34" spans="1:8" ht="39.75" customHeight="1">
      <c r="A34" s="456" t="s">
        <v>166</v>
      </c>
      <c r="B34" s="456"/>
      <c r="C34" s="456"/>
      <c r="D34" s="456"/>
      <c r="E34" s="456"/>
      <c r="F34" s="456"/>
      <c r="G34" s="456"/>
      <c r="H34" s="456"/>
    </row>
    <row r="35" spans="1:8" ht="42.75" customHeight="1">
      <c r="A35" s="456" t="s">
        <v>167</v>
      </c>
      <c r="B35" s="456"/>
      <c r="C35" s="456"/>
      <c r="D35" s="456"/>
      <c r="E35" s="456"/>
      <c r="F35" s="456"/>
      <c r="G35" s="456"/>
      <c r="H35" s="456"/>
    </row>
    <row r="36" spans="1:8" ht="38.25" customHeight="1">
      <c r="A36" s="456" t="s">
        <v>168</v>
      </c>
      <c r="B36" s="456"/>
      <c r="C36" s="456"/>
      <c r="D36" s="456"/>
      <c r="E36" s="456"/>
      <c r="F36" s="456"/>
      <c r="G36" s="456"/>
      <c r="H36" s="456"/>
    </row>
  </sheetData>
  <mergeCells count="22">
    <mergeCell ref="E14:E16"/>
    <mergeCell ref="H14:H16"/>
    <mergeCell ref="E18:E19"/>
    <mergeCell ref="H18:H19"/>
    <mergeCell ref="E20:E21"/>
    <mergeCell ref="H20:H21"/>
    <mergeCell ref="A36:H36"/>
    <mergeCell ref="A1:H1"/>
    <mergeCell ref="A32:H32"/>
    <mergeCell ref="A33:H33"/>
    <mergeCell ref="A34:H34"/>
    <mergeCell ref="A35:H35"/>
    <mergeCell ref="C3:E3"/>
    <mergeCell ref="F3:H3"/>
    <mergeCell ref="E6:E7"/>
    <mergeCell ref="H6:H7"/>
    <mergeCell ref="E9:E10"/>
    <mergeCell ref="H9:H10"/>
    <mergeCell ref="E12:E13"/>
    <mergeCell ref="H12:H13"/>
    <mergeCell ref="E25:E26"/>
    <mergeCell ref="H25:H26"/>
  </mergeCells>
  <pageMargins left="0.70866141732283472" right="0.70866141732283472" top="0.74803149606299213" bottom="0.74803149606299213" header="0.31496062992125984" footer="0.31496062992125984"/>
  <pageSetup paperSize="9" scale="80" orientation="portrait" horizontalDpi="1200" verticalDpi="1200" r:id="rId1"/>
  <headerFooter>
    <oddHeader>&amp;C&amp;"-,Gras"Document de politique transversale (DPT) - "Politique française en faveur du développement" (2019)</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baseColWidth="10" defaultRowHeight="15"/>
  <sheetData>
    <row r="1" spans="1:5" ht="15.75" thickBot="1">
      <c r="A1" s="120" t="s">
        <v>173</v>
      </c>
    </row>
    <row r="2" spans="1:5" ht="18.75" thickBot="1">
      <c r="A2" s="114" t="s">
        <v>45</v>
      </c>
      <c r="B2" s="115" t="s">
        <v>169</v>
      </c>
      <c r="C2" s="115" t="s">
        <v>49</v>
      </c>
      <c r="D2" s="116" t="s">
        <v>170</v>
      </c>
      <c r="E2" s="115" t="s">
        <v>171</v>
      </c>
    </row>
    <row r="3" spans="1:5" ht="90.75" thickBot="1">
      <c r="A3" s="117" t="s">
        <v>172</v>
      </c>
      <c r="B3" s="118">
        <v>353</v>
      </c>
      <c r="C3" s="118">
        <v>114</v>
      </c>
      <c r="D3" s="119">
        <v>481</v>
      </c>
      <c r="E3" s="118">
        <v>169</v>
      </c>
    </row>
    <row r="4" spans="1:5">
      <c r="A4" s="121" t="s">
        <v>174</v>
      </c>
    </row>
  </sheetData>
  <printOptions horizontalCentered="1"/>
  <pageMargins left="0.70866141732283472" right="0.70866141732283472" top="0.74803149606299213" bottom="0.74803149606299213" header="0.31496062992125984" footer="0.31496062992125984"/>
  <pageSetup paperSize="9" orientation="portrait" horizontalDpi="1200" verticalDpi="1200" r:id="rId1"/>
  <headerFooter>
    <oddHeader>&amp;C&amp;"-,Gras"Document de politique transversale (DPT) - "Politique française en faveur du développement" (2019)</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zoomScaleNormal="100" workbookViewId="0">
      <selection sqref="A1:E1"/>
    </sheetView>
  </sheetViews>
  <sheetFormatPr baseColWidth="10" defaultRowHeight="15"/>
  <cols>
    <col min="1" max="1" width="52.42578125" bestFit="1" customWidth="1"/>
  </cols>
  <sheetData>
    <row r="1" spans="1:5" ht="17.25">
      <c r="A1" s="457" t="s">
        <v>455</v>
      </c>
      <c r="B1" s="457"/>
      <c r="C1" s="457"/>
      <c r="D1" s="457"/>
      <c r="E1" s="457"/>
    </row>
    <row r="2" spans="1:5">
      <c r="A2" s="349"/>
    </row>
    <row r="3" spans="1:5">
      <c r="A3" s="349"/>
    </row>
    <row r="4" spans="1:5" ht="75.75" thickBot="1">
      <c r="A4" s="344" t="s">
        <v>45</v>
      </c>
      <c r="B4" s="344" t="s">
        <v>175</v>
      </c>
      <c r="C4" s="344" t="s">
        <v>176</v>
      </c>
      <c r="D4" s="344" t="s">
        <v>177</v>
      </c>
      <c r="E4" s="345" t="s">
        <v>178</v>
      </c>
    </row>
    <row r="5" spans="1:5" ht="15.75" thickBot="1">
      <c r="A5" s="346" t="s">
        <v>136</v>
      </c>
      <c r="B5" s="344">
        <v>184</v>
      </c>
      <c r="C5" s="464">
        <v>1664</v>
      </c>
      <c r="D5" s="344">
        <v>192</v>
      </c>
      <c r="E5" s="466" t="s">
        <v>179</v>
      </c>
    </row>
    <row r="6" spans="1:5" ht="30">
      <c r="A6" s="347" t="s">
        <v>180</v>
      </c>
      <c r="B6" s="348">
        <v>233</v>
      </c>
      <c r="C6" s="465"/>
      <c r="D6" s="348">
        <v>388</v>
      </c>
      <c r="E6" s="467"/>
    </row>
    <row r="7" spans="1:5" ht="22.5" customHeight="1">
      <c r="A7" s="468" t="s">
        <v>181</v>
      </c>
      <c r="B7" s="468"/>
      <c r="C7" s="468"/>
      <c r="D7" s="468"/>
      <c r="E7" s="468"/>
    </row>
    <row r="8" spans="1:5" ht="39.75" customHeight="1">
      <c r="A8" s="468" t="s">
        <v>182</v>
      </c>
      <c r="B8" s="468"/>
      <c r="C8" s="468"/>
      <c r="D8" s="468"/>
      <c r="E8" s="468"/>
    </row>
  </sheetData>
  <mergeCells count="5">
    <mergeCell ref="C5:C6"/>
    <mergeCell ref="E5:E6"/>
    <mergeCell ref="A7:E7"/>
    <mergeCell ref="A8:E8"/>
    <mergeCell ref="A1:E1"/>
  </mergeCells>
  <printOptions horizontalCentered="1"/>
  <pageMargins left="0.70866141732283472" right="0.70866141732283472" top="0.74803149606299213" bottom="0.74803149606299213" header="0.31496062992125984" footer="0.31496062992125984"/>
  <pageSetup paperSize="9" orientation="landscape" horizontalDpi="1200" verticalDpi="1200" r:id="rId1"/>
  <headerFooter>
    <oddHeader>&amp;C&amp;"-,Gras"Document de politique transversale (DPT) - "Politique française en faveur du développement" (2019)</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election sqref="A1:E2"/>
    </sheetView>
  </sheetViews>
  <sheetFormatPr baseColWidth="10" defaultRowHeight="15"/>
  <cols>
    <col min="1" max="16384" width="11.42578125" style="21"/>
  </cols>
  <sheetData>
    <row r="1" spans="1:5">
      <c r="A1" s="429" t="s">
        <v>51</v>
      </c>
      <c r="B1" s="429"/>
      <c r="C1" s="429"/>
      <c r="D1" s="429"/>
      <c r="E1" s="429"/>
    </row>
    <row r="2" spans="1:5">
      <c r="A2" s="429"/>
      <c r="B2" s="429"/>
      <c r="C2" s="429"/>
      <c r="D2" s="429"/>
      <c r="E2" s="429"/>
    </row>
    <row r="4" spans="1:5" ht="15.75" thickBot="1"/>
    <row r="5" spans="1:5" ht="30.75" thickBot="1">
      <c r="A5" s="350" t="s">
        <v>45</v>
      </c>
      <c r="B5" s="350" t="s">
        <v>46</v>
      </c>
      <c r="C5" s="350" t="s">
        <v>47</v>
      </c>
      <c r="D5" s="350" t="s">
        <v>48</v>
      </c>
      <c r="E5" s="351" t="s">
        <v>49</v>
      </c>
    </row>
    <row r="6" spans="1:5" ht="135.75" thickBot="1">
      <c r="A6" s="352" t="s">
        <v>50</v>
      </c>
      <c r="B6" s="353">
        <v>268</v>
      </c>
      <c r="C6" s="354">
        <v>64</v>
      </c>
      <c r="D6" s="354">
        <v>245</v>
      </c>
      <c r="E6" s="355">
        <v>446</v>
      </c>
    </row>
    <row r="7" spans="1:5">
      <c r="A7" s="21" t="s">
        <v>52</v>
      </c>
    </row>
    <row r="8" spans="1:5" ht="91.5" customHeight="1">
      <c r="A8" s="469" t="s">
        <v>183</v>
      </c>
      <c r="B8" s="469"/>
      <c r="C8" s="469"/>
      <c r="D8" s="469"/>
      <c r="E8" s="469"/>
    </row>
    <row r="9" spans="1:5">
      <c r="A9" s="469" t="s">
        <v>184</v>
      </c>
      <c r="B9" s="469"/>
      <c r="C9" s="469"/>
      <c r="D9" s="469"/>
      <c r="E9" s="469"/>
    </row>
    <row r="10" spans="1:5">
      <c r="A10" s="469"/>
      <c r="B10" s="469"/>
      <c r="C10" s="469"/>
      <c r="D10" s="469"/>
      <c r="E10" s="469"/>
    </row>
  </sheetData>
  <mergeCells count="3">
    <mergeCell ref="A8:E8"/>
    <mergeCell ref="A9:E10"/>
    <mergeCell ref="A1:E2"/>
  </mergeCells>
  <printOptions horizontalCentered="1"/>
  <pageMargins left="0.70866141732283472" right="0.70866141732283472" top="0.74803149606299213" bottom="0.74803149606299213" header="0.31496062992125984" footer="0.31496062992125984"/>
  <pageSetup paperSize="9" orientation="landscape" horizontalDpi="1200" verticalDpi="1200" r:id="rId1"/>
  <headerFooter>
    <oddHeader>&amp;C&amp;"-,Gras"Document de politique transversale (DPT) - "Politique française en faveur du développement" (2019)</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zoomScaleNormal="100" workbookViewId="0">
      <selection sqref="A1:G1"/>
    </sheetView>
  </sheetViews>
  <sheetFormatPr baseColWidth="10" defaultRowHeight="15"/>
  <cols>
    <col min="1" max="1" width="30" style="356" customWidth="1"/>
    <col min="2" max="16384" width="11.42578125" style="21"/>
  </cols>
  <sheetData>
    <row r="1" spans="1:7">
      <c r="A1" s="399" t="s">
        <v>66</v>
      </c>
      <c r="B1" s="399"/>
      <c r="C1" s="399"/>
      <c r="D1" s="399"/>
      <c r="E1" s="399"/>
      <c r="F1" s="399"/>
      <c r="G1" s="399"/>
    </row>
    <row r="2" spans="1:7" ht="15.75" thickBot="1"/>
    <row r="3" spans="1:7">
      <c r="A3" s="365"/>
      <c r="B3" s="470">
        <v>2018</v>
      </c>
      <c r="C3" s="471"/>
      <c r="D3" s="472"/>
      <c r="E3" s="470">
        <v>2019</v>
      </c>
      <c r="F3" s="471"/>
      <c r="G3" s="471"/>
    </row>
    <row r="4" spans="1:7">
      <c r="A4" s="473" t="s">
        <v>53</v>
      </c>
      <c r="B4" s="475" t="s">
        <v>54</v>
      </c>
      <c r="C4" s="476"/>
      <c r="D4" s="473" t="s">
        <v>55</v>
      </c>
      <c r="E4" s="475" t="s">
        <v>54</v>
      </c>
      <c r="F4" s="476"/>
      <c r="G4" s="476" t="s">
        <v>55</v>
      </c>
    </row>
    <row r="5" spans="1:7" ht="30.75" thickBot="1">
      <c r="A5" s="474"/>
      <c r="B5" s="357" t="s">
        <v>56</v>
      </c>
      <c r="C5" s="357" t="s">
        <v>57</v>
      </c>
      <c r="D5" s="474"/>
      <c r="E5" s="357" t="s">
        <v>58</v>
      </c>
      <c r="F5" s="357" t="s">
        <v>57</v>
      </c>
      <c r="G5" s="477"/>
    </row>
    <row r="6" spans="1:7">
      <c r="A6" s="347" t="s">
        <v>59</v>
      </c>
      <c r="B6" s="281"/>
      <c r="C6" s="281"/>
      <c r="D6" s="358">
        <v>97</v>
      </c>
      <c r="E6" s="281"/>
      <c r="F6" s="281"/>
      <c r="G6" s="281">
        <v>380</v>
      </c>
    </row>
    <row r="7" spans="1:7">
      <c r="A7" s="347" t="s">
        <v>60</v>
      </c>
      <c r="B7" s="281">
        <v>30</v>
      </c>
      <c r="C7" s="281" t="s">
        <v>61</v>
      </c>
      <c r="D7" s="358">
        <v>3</v>
      </c>
      <c r="E7" s="281">
        <v>19</v>
      </c>
      <c r="F7" s="281" t="s">
        <v>61</v>
      </c>
      <c r="G7" s="281">
        <v>61</v>
      </c>
    </row>
    <row r="8" spans="1:7" ht="60">
      <c r="A8" s="347" t="s">
        <v>62</v>
      </c>
      <c r="B8" s="281"/>
      <c r="C8" s="281"/>
      <c r="D8" s="358"/>
      <c r="E8" s="281"/>
      <c r="F8" s="281"/>
      <c r="G8" s="281"/>
    </row>
    <row r="9" spans="1:7">
      <c r="A9" s="359" t="s">
        <v>63</v>
      </c>
      <c r="B9" s="360"/>
      <c r="C9" s="281"/>
      <c r="D9" s="358">
        <v>2</v>
      </c>
      <c r="E9" s="360"/>
      <c r="F9" s="281"/>
      <c r="G9" s="281">
        <v>1</v>
      </c>
    </row>
    <row r="10" spans="1:7" ht="30.75" thickBot="1">
      <c r="A10" s="361" t="s">
        <v>64</v>
      </c>
      <c r="B10" s="288"/>
      <c r="C10" s="288"/>
      <c r="D10" s="294">
        <v>11</v>
      </c>
      <c r="E10" s="288"/>
      <c r="F10" s="288"/>
      <c r="G10" s="288">
        <v>27</v>
      </c>
    </row>
    <row r="11" spans="1:7" ht="15.75" thickBot="1">
      <c r="A11" s="362" t="s">
        <v>65</v>
      </c>
      <c r="B11" s="363">
        <v>30</v>
      </c>
      <c r="C11" s="363"/>
      <c r="D11" s="364">
        <v>114</v>
      </c>
      <c r="E11" s="363">
        <v>19</v>
      </c>
      <c r="F11" s="363"/>
      <c r="G11" s="363">
        <v>469</v>
      </c>
    </row>
    <row r="12" spans="1:7" ht="30">
      <c r="A12" s="356" t="s">
        <v>185</v>
      </c>
    </row>
    <row r="13" spans="1:7">
      <c r="A13" s="469" t="s">
        <v>186</v>
      </c>
      <c r="B13" s="469"/>
      <c r="C13" s="469"/>
      <c r="D13" s="469"/>
      <c r="E13" s="469"/>
      <c r="F13" s="469"/>
      <c r="G13" s="469"/>
    </row>
    <row r="14" spans="1:7">
      <c r="A14" s="469"/>
      <c r="B14" s="469"/>
      <c r="C14" s="469"/>
      <c r="D14" s="469"/>
      <c r="E14" s="469"/>
      <c r="F14" s="469"/>
      <c r="G14" s="469"/>
    </row>
    <row r="15" spans="1:7">
      <c r="A15" s="469"/>
      <c r="B15" s="469"/>
      <c r="C15" s="469"/>
      <c r="D15" s="469"/>
      <c r="E15" s="469"/>
      <c r="F15" s="469"/>
      <c r="G15" s="469"/>
    </row>
  </sheetData>
  <mergeCells count="9">
    <mergeCell ref="A13:G15"/>
    <mergeCell ref="A1:G1"/>
    <mergeCell ref="B3:D3"/>
    <mergeCell ref="E3:G3"/>
    <mergeCell ref="A4:A5"/>
    <mergeCell ref="B4:C4"/>
    <mergeCell ref="D4:D5"/>
    <mergeCell ref="E4:F4"/>
    <mergeCell ref="G4:G5"/>
  </mergeCells>
  <printOptions horizontalCentered="1"/>
  <pageMargins left="0.70866141732283472" right="0.70866141732283472" top="0.74803149606299213" bottom="0.74803149606299213" header="0.31496062992125984" footer="0.31496062992125984"/>
  <pageSetup paperSize="9" orientation="landscape" horizontalDpi="1200" verticalDpi="1200" r:id="rId1"/>
  <headerFooter>
    <oddHeader>&amp;C&amp;"-,Gras"Document de politique transversale (DPT) - "Politique française en faveur du développement" (2019)</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zoomScaleNormal="100" workbookViewId="0">
      <selection sqref="A1:D1"/>
    </sheetView>
  </sheetViews>
  <sheetFormatPr baseColWidth="10" defaultRowHeight="15"/>
  <cols>
    <col min="1" max="1" width="31" style="51" customWidth="1"/>
    <col min="2" max="2" width="20.7109375" customWidth="1"/>
    <col min="3" max="3" width="18.5703125" customWidth="1"/>
    <col min="4" max="4" width="19.85546875" customWidth="1"/>
  </cols>
  <sheetData>
    <row r="1" spans="1:5" ht="29.25" customHeight="1">
      <c r="A1" s="429" t="s">
        <v>205</v>
      </c>
      <c r="B1" s="429"/>
      <c r="C1" s="429"/>
      <c r="D1" s="429"/>
    </row>
    <row r="3" spans="1:5" ht="15.75" thickBot="1"/>
    <row r="4" spans="1:5" s="51" customFormat="1" ht="30">
      <c r="A4" s="479" t="s">
        <v>187</v>
      </c>
      <c r="B4" s="480" t="s">
        <v>188</v>
      </c>
      <c r="C4" s="366" t="s">
        <v>189</v>
      </c>
      <c r="D4" s="366" t="s">
        <v>191</v>
      </c>
      <c r="E4" s="125"/>
    </row>
    <row r="5" spans="1:5" s="51" customFormat="1" ht="30" customHeight="1" thickBot="1">
      <c r="A5" s="477"/>
      <c r="B5" s="481"/>
      <c r="C5" s="357" t="s">
        <v>190</v>
      </c>
      <c r="D5" s="357" t="s">
        <v>192</v>
      </c>
      <c r="E5" s="125"/>
    </row>
    <row r="6" spans="1:5" ht="63" customHeight="1">
      <c r="A6" s="482" t="s">
        <v>193</v>
      </c>
      <c r="B6" s="484" t="s">
        <v>60</v>
      </c>
      <c r="C6" s="367" t="s">
        <v>194</v>
      </c>
      <c r="D6" s="367" t="s">
        <v>196</v>
      </c>
      <c r="E6" s="478"/>
    </row>
    <row r="7" spans="1:5" ht="15.75" customHeight="1" thickBot="1">
      <c r="A7" s="483"/>
      <c r="B7" s="485"/>
      <c r="C7" s="345" t="s">
        <v>195</v>
      </c>
      <c r="D7" s="345" t="s">
        <v>197</v>
      </c>
      <c r="E7" s="478"/>
    </row>
    <row r="8" spans="1:5" ht="30">
      <c r="A8" s="368" t="s">
        <v>198</v>
      </c>
      <c r="B8" s="281" t="s">
        <v>199</v>
      </c>
      <c r="C8" s="367" t="s">
        <v>200</v>
      </c>
      <c r="D8" s="367" t="s">
        <v>196</v>
      </c>
      <c r="E8" s="125"/>
    </row>
    <row r="9" spans="1:5" ht="30.75" thickBot="1">
      <c r="A9" s="369" t="s">
        <v>203</v>
      </c>
      <c r="B9" s="288" t="s">
        <v>204</v>
      </c>
      <c r="C9" s="345" t="s">
        <v>201</v>
      </c>
      <c r="D9" s="345" t="s">
        <v>202</v>
      </c>
      <c r="E9" s="125"/>
    </row>
    <row r="10" spans="1:5">
      <c r="A10" s="356" t="s">
        <v>206</v>
      </c>
      <c r="B10" s="21"/>
      <c r="C10" s="21"/>
      <c r="D10" s="21"/>
    </row>
  </sheetData>
  <mergeCells count="6">
    <mergeCell ref="E6:E7"/>
    <mergeCell ref="A1:D1"/>
    <mergeCell ref="A4:A5"/>
    <mergeCell ref="B4:B5"/>
    <mergeCell ref="A6:A7"/>
    <mergeCell ref="B6:B7"/>
  </mergeCells>
  <printOptions horizontalCentered="1"/>
  <pageMargins left="0.70866141732283472" right="0.70866141732283472" top="0.74803149606299213" bottom="0.74803149606299213" header="0.31496062992125984" footer="0.31496062992125984"/>
  <pageSetup paperSize="9" orientation="landscape" horizontalDpi="1200" verticalDpi="1200" r:id="rId1"/>
  <headerFooter>
    <oddHeader>&amp;C&amp;"-,Gras"Document de politique transversale (DPT) - "Politique française en faveur du développement" (2019)</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showGridLines="0" zoomScaleNormal="100" workbookViewId="0">
      <selection sqref="A1:L1"/>
    </sheetView>
  </sheetViews>
  <sheetFormatPr baseColWidth="10" defaultRowHeight="15"/>
  <cols>
    <col min="1" max="16384" width="11.42578125" style="21"/>
  </cols>
  <sheetData>
    <row r="1" spans="1:12">
      <c r="A1" s="457" t="s">
        <v>209</v>
      </c>
      <c r="B1" s="457"/>
      <c r="C1" s="457"/>
      <c r="D1" s="457"/>
      <c r="E1" s="457"/>
      <c r="F1" s="457"/>
      <c r="G1" s="457"/>
      <c r="H1" s="457"/>
      <c r="I1" s="457"/>
      <c r="J1" s="457"/>
      <c r="K1" s="457"/>
      <c r="L1" s="457"/>
    </row>
    <row r="2" spans="1:12" ht="15.75" thickBot="1">
      <c r="A2" s="349"/>
    </row>
    <row r="3" spans="1:12" ht="15.75" thickBot="1">
      <c r="A3" s="370"/>
      <c r="B3" s="371">
        <v>2007</v>
      </c>
      <c r="C3" s="371">
        <v>2008</v>
      </c>
      <c r="D3" s="371">
        <v>2009</v>
      </c>
      <c r="E3" s="371">
        <v>2010</v>
      </c>
      <c r="F3" s="371">
        <v>2011</v>
      </c>
      <c r="G3" s="371">
        <v>2012</v>
      </c>
      <c r="H3" s="371">
        <v>2013</v>
      </c>
      <c r="I3" s="371">
        <v>2014</v>
      </c>
      <c r="J3" s="371">
        <v>2015</v>
      </c>
      <c r="K3" s="372">
        <v>2016</v>
      </c>
      <c r="L3" s="372">
        <v>2017</v>
      </c>
    </row>
    <row r="4" spans="1:12">
      <c r="A4" s="271" t="s">
        <v>207</v>
      </c>
      <c r="B4" s="281">
        <v>906</v>
      </c>
      <c r="C4" s="285">
        <v>1207</v>
      </c>
      <c r="D4" s="281">
        <v>398</v>
      </c>
      <c r="E4" s="281">
        <v>289</v>
      </c>
      <c r="F4" s="281">
        <v>992</v>
      </c>
      <c r="G4" s="281">
        <v>719</v>
      </c>
      <c r="H4" s="281">
        <v>173</v>
      </c>
      <c r="I4" s="281">
        <v>325</v>
      </c>
      <c r="J4" s="281">
        <v>20</v>
      </c>
      <c r="K4" s="367">
        <v>69</v>
      </c>
      <c r="L4" s="367">
        <v>89</v>
      </c>
    </row>
    <row r="5" spans="1:12" ht="15.75" thickBot="1">
      <c r="A5" s="373" t="s">
        <v>208</v>
      </c>
      <c r="B5" s="374">
        <v>12779</v>
      </c>
      <c r="C5" s="374">
        <v>13986</v>
      </c>
      <c r="D5" s="374">
        <v>14384</v>
      </c>
      <c r="E5" s="374">
        <v>14672</v>
      </c>
      <c r="F5" s="374">
        <v>15672</v>
      </c>
      <c r="G5" s="374">
        <v>16392</v>
      </c>
      <c r="H5" s="374">
        <v>16565</v>
      </c>
      <c r="I5" s="374">
        <v>16890</v>
      </c>
      <c r="J5" s="374">
        <v>16910</v>
      </c>
      <c r="K5" s="375">
        <v>16979</v>
      </c>
      <c r="L5" s="375">
        <v>17067</v>
      </c>
    </row>
    <row r="6" spans="1:12">
      <c r="A6" s="21" t="s">
        <v>206</v>
      </c>
    </row>
  </sheetData>
  <mergeCells count="1">
    <mergeCell ref="A1:L1"/>
  </mergeCells>
  <pageMargins left="0.70866141732283472" right="0.70866141732283472" top="0.74803149606299213" bottom="0.74803149606299213" header="0.31496062992125984" footer="0.31496062992125984"/>
  <pageSetup paperSize="9" scale="96" orientation="landscape" horizontalDpi="1200" verticalDpi="1200" r:id="rId1"/>
  <headerFooter>
    <oddHeader>&amp;C&amp;"-,Gras"Document de politique transversale (DPT) - "Politique française en faveur du développement" (2019)</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8"/>
  <sheetViews>
    <sheetView showGridLines="0" zoomScaleNormal="100" workbookViewId="0"/>
  </sheetViews>
  <sheetFormatPr baseColWidth="10" defaultRowHeight="15"/>
  <cols>
    <col min="1" max="1" width="8.140625" style="21" customWidth="1"/>
    <col min="2" max="2" width="33.42578125" style="21" bestFit="1" customWidth="1"/>
    <col min="3" max="16384" width="11.42578125" style="21"/>
  </cols>
  <sheetData>
    <row r="2" spans="1:9">
      <c r="A2" s="399" t="s">
        <v>442</v>
      </c>
      <c r="B2" s="399"/>
      <c r="C2" s="399"/>
      <c r="D2" s="399"/>
      <c r="E2" s="399"/>
      <c r="F2" s="399"/>
      <c r="G2" s="399"/>
      <c r="H2" s="399"/>
      <c r="I2" s="399"/>
    </row>
    <row r="4" spans="1:9" ht="15" customHeight="1">
      <c r="A4" s="266" t="s">
        <v>445</v>
      </c>
      <c r="B4" s="266" t="s">
        <v>444</v>
      </c>
      <c r="C4" s="266">
        <v>2010</v>
      </c>
      <c r="D4" s="266">
        <v>2011</v>
      </c>
      <c r="E4" s="266">
        <v>2012</v>
      </c>
      <c r="F4" s="266">
        <v>2013</v>
      </c>
      <c r="G4" s="266">
        <v>2014</v>
      </c>
      <c r="H4" s="266">
        <v>2015</v>
      </c>
      <c r="I4" s="266">
        <v>2016</v>
      </c>
    </row>
    <row r="5" spans="1:9" ht="15" customHeight="1">
      <c r="A5" s="272">
        <v>1</v>
      </c>
      <c r="B5" s="267" t="s">
        <v>0</v>
      </c>
      <c r="C5" s="268">
        <v>140</v>
      </c>
      <c r="D5" s="268">
        <v>496</v>
      </c>
      <c r="E5" s="268">
        <v>317</v>
      </c>
      <c r="F5" s="268">
        <v>327</v>
      </c>
      <c r="G5" s="268">
        <v>533</v>
      </c>
      <c r="H5" s="268">
        <v>317</v>
      </c>
      <c r="I5" s="268">
        <v>613</v>
      </c>
    </row>
    <row r="6" spans="1:9" ht="15" customHeight="1">
      <c r="A6" s="272">
        <v>2</v>
      </c>
      <c r="B6" s="267" t="s">
        <v>1</v>
      </c>
      <c r="C6" s="268">
        <v>332</v>
      </c>
      <c r="D6" s="268">
        <v>495</v>
      </c>
      <c r="E6" s="268">
        <v>566</v>
      </c>
      <c r="F6" s="268">
        <v>722</v>
      </c>
      <c r="G6" s="268">
        <v>580</v>
      </c>
      <c r="H6" s="268">
        <v>380</v>
      </c>
      <c r="I6" s="268">
        <v>518</v>
      </c>
    </row>
    <row r="7" spans="1:9" ht="15" customHeight="1">
      <c r="A7" s="272">
        <v>3</v>
      </c>
      <c r="B7" s="267" t="s">
        <v>2</v>
      </c>
      <c r="C7" s="268">
        <v>33</v>
      </c>
      <c r="D7" s="268">
        <v>35</v>
      </c>
      <c r="E7" s="268">
        <v>120</v>
      </c>
      <c r="F7" s="268">
        <v>93</v>
      </c>
      <c r="G7" s="268">
        <v>42</v>
      </c>
      <c r="H7" s="268">
        <v>138</v>
      </c>
      <c r="I7" s="268">
        <v>306</v>
      </c>
    </row>
    <row r="8" spans="1:9" ht="15" customHeight="1">
      <c r="A8" s="272">
        <v>4</v>
      </c>
      <c r="B8" s="267" t="s">
        <v>3</v>
      </c>
      <c r="C8" s="268">
        <v>153</v>
      </c>
      <c r="D8" s="268">
        <v>472</v>
      </c>
      <c r="E8" s="269">
        <v>1240</v>
      </c>
      <c r="F8" s="268">
        <v>235</v>
      </c>
      <c r="G8" s="268">
        <v>284</v>
      </c>
      <c r="H8" s="268">
        <v>282</v>
      </c>
      <c r="I8" s="268">
        <v>298</v>
      </c>
    </row>
    <row r="9" spans="1:9" ht="15" customHeight="1">
      <c r="A9" s="272">
        <v>5</v>
      </c>
      <c r="B9" s="267" t="s">
        <v>4</v>
      </c>
      <c r="C9" s="268">
        <v>182</v>
      </c>
      <c r="D9" s="268">
        <v>142</v>
      </c>
      <c r="E9" s="268">
        <v>226</v>
      </c>
      <c r="F9" s="268">
        <v>94</v>
      </c>
      <c r="G9" s="268">
        <v>118</v>
      </c>
      <c r="H9" s="268">
        <v>137</v>
      </c>
      <c r="I9" s="268">
        <v>276</v>
      </c>
    </row>
    <row r="10" spans="1:9" ht="15" customHeight="1">
      <c r="A10" s="272">
        <v>6</v>
      </c>
      <c r="B10" s="267" t="s">
        <v>5</v>
      </c>
      <c r="C10" s="268">
        <v>173</v>
      </c>
      <c r="D10" s="268">
        <v>169</v>
      </c>
      <c r="E10" s="268">
        <v>139</v>
      </c>
      <c r="F10" s="268">
        <v>159</v>
      </c>
      <c r="G10" s="268">
        <v>192</v>
      </c>
      <c r="H10" s="268">
        <v>171</v>
      </c>
      <c r="I10" s="268">
        <v>262</v>
      </c>
    </row>
    <row r="11" spans="1:9" ht="15" customHeight="1">
      <c r="A11" s="272">
        <v>7</v>
      </c>
      <c r="B11" s="267" t="s">
        <v>6</v>
      </c>
      <c r="C11" s="268">
        <v>131</v>
      </c>
      <c r="D11" s="268">
        <v>188</v>
      </c>
      <c r="E11" s="268">
        <v>96</v>
      </c>
      <c r="F11" s="268">
        <v>176</v>
      </c>
      <c r="G11" s="268">
        <v>202</v>
      </c>
      <c r="H11" s="268">
        <v>214</v>
      </c>
      <c r="I11" s="268">
        <v>256</v>
      </c>
    </row>
    <row r="12" spans="1:9" ht="15" customHeight="1">
      <c r="A12" s="272">
        <v>8</v>
      </c>
      <c r="B12" s="267" t="s">
        <v>7</v>
      </c>
      <c r="C12" s="268">
        <v>133</v>
      </c>
      <c r="D12" s="268">
        <v>137</v>
      </c>
      <c r="E12" s="268">
        <v>105</v>
      </c>
      <c r="F12" s="268">
        <v>173</v>
      </c>
      <c r="G12" s="268">
        <v>370</v>
      </c>
      <c r="H12" s="268">
        <v>428</v>
      </c>
      <c r="I12" s="268">
        <v>215</v>
      </c>
    </row>
    <row r="13" spans="1:9" ht="15" customHeight="1">
      <c r="A13" s="272">
        <v>9</v>
      </c>
      <c r="B13" s="267" t="s">
        <v>8</v>
      </c>
      <c r="C13" s="268">
        <v>177</v>
      </c>
      <c r="D13" s="268">
        <v>324</v>
      </c>
      <c r="E13" s="268">
        <v>323</v>
      </c>
      <c r="F13" s="268">
        <v>178</v>
      </c>
      <c r="G13" s="268">
        <v>183</v>
      </c>
      <c r="H13" s="268">
        <v>155</v>
      </c>
      <c r="I13" s="268">
        <v>191</v>
      </c>
    </row>
    <row r="14" spans="1:9" ht="15" customHeight="1">
      <c r="A14" s="272">
        <v>10</v>
      </c>
      <c r="B14" s="267" t="s">
        <v>9</v>
      </c>
      <c r="C14" s="268">
        <v>208</v>
      </c>
      <c r="D14" s="268">
        <v>333</v>
      </c>
      <c r="E14" s="268">
        <v>88</v>
      </c>
      <c r="F14" s="268">
        <v>208</v>
      </c>
      <c r="G14" s="268">
        <v>188</v>
      </c>
      <c r="H14" s="268">
        <v>23</v>
      </c>
      <c r="I14" s="268">
        <v>183</v>
      </c>
    </row>
    <row r="15" spans="1:9" ht="15" customHeight="1">
      <c r="A15" s="272">
        <v>11</v>
      </c>
      <c r="B15" s="267" t="s">
        <v>10</v>
      </c>
      <c r="C15" s="268">
        <v>298</v>
      </c>
      <c r="D15" s="268">
        <v>52</v>
      </c>
      <c r="E15" s="268">
        <v>44</v>
      </c>
      <c r="F15" s="268">
        <v>58</v>
      </c>
      <c r="G15" s="268">
        <v>142</v>
      </c>
      <c r="H15" s="268">
        <v>206</v>
      </c>
      <c r="I15" s="268" t="s">
        <v>443</v>
      </c>
    </row>
    <row r="16" spans="1:9" ht="15" customHeight="1">
      <c r="A16" s="272">
        <v>13</v>
      </c>
      <c r="B16" s="267" t="s">
        <v>15</v>
      </c>
      <c r="C16" s="268">
        <v>287</v>
      </c>
      <c r="D16" s="268">
        <v>282</v>
      </c>
      <c r="E16" s="268">
        <v>214</v>
      </c>
      <c r="F16" s="268">
        <v>249</v>
      </c>
      <c r="G16" s="268">
        <v>237</v>
      </c>
      <c r="H16" s="268">
        <v>221</v>
      </c>
      <c r="I16" s="268">
        <v>158</v>
      </c>
    </row>
    <row r="17" spans="1:9" ht="15" customHeight="1">
      <c r="A17" s="272">
        <v>14</v>
      </c>
      <c r="B17" s="267" t="s">
        <v>16</v>
      </c>
      <c r="C17" s="268">
        <v>151</v>
      </c>
      <c r="D17" s="268">
        <v>165</v>
      </c>
      <c r="E17" s="268">
        <v>165</v>
      </c>
      <c r="F17" s="268">
        <v>266</v>
      </c>
      <c r="G17" s="268">
        <v>166</v>
      </c>
      <c r="H17" s="268">
        <v>171</v>
      </c>
      <c r="I17" s="268">
        <v>138</v>
      </c>
    </row>
    <row r="18" spans="1:9" ht="15" customHeight="1">
      <c r="A18" s="272">
        <v>15</v>
      </c>
      <c r="B18" s="267" t="s">
        <v>17</v>
      </c>
      <c r="C18" s="268">
        <v>280</v>
      </c>
      <c r="D18" s="268">
        <v>928</v>
      </c>
      <c r="E18" s="268">
        <v>99</v>
      </c>
      <c r="F18" s="268">
        <v>110</v>
      </c>
      <c r="G18" s="268">
        <v>98</v>
      </c>
      <c r="H18" s="268">
        <v>144</v>
      </c>
      <c r="I18" s="268">
        <v>136</v>
      </c>
    </row>
    <row r="19" spans="1:9" ht="15" customHeight="1">
      <c r="A19" s="272">
        <v>16</v>
      </c>
      <c r="B19" s="267" t="s">
        <v>18</v>
      </c>
      <c r="C19" s="268">
        <v>136</v>
      </c>
      <c r="D19" s="268">
        <v>107</v>
      </c>
      <c r="E19" s="268">
        <v>85</v>
      </c>
      <c r="F19" s="268">
        <v>138</v>
      </c>
      <c r="G19" s="268">
        <v>129</v>
      </c>
      <c r="H19" s="268">
        <v>113</v>
      </c>
      <c r="I19" s="268">
        <v>133</v>
      </c>
    </row>
    <row r="20" spans="1:9" ht="15" customHeight="1">
      <c r="A20" s="272">
        <v>17</v>
      </c>
      <c r="B20" s="267" t="s">
        <v>19</v>
      </c>
      <c r="C20" s="268">
        <v>93</v>
      </c>
      <c r="D20" s="268">
        <v>171</v>
      </c>
      <c r="E20" s="268">
        <v>122</v>
      </c>
      <c r="F20" s="268">
        <v>310</v>
      </c>
      <c r="G20" s="268">
        <v>136</v>
      </c>
      <c r="H20" s="268">
        <v>224</v>
      </c>
      <c r="I20" s="268">
        <v>128</v>
      </c>
    </row>
    <row r="21" spans="1:9" ht="15" customHeight="1">
      <c r="A21" s="272">
        <v>18</v>
      </c>
      <c r="B21" s="267" t="s">
        <v>20</v>
      </c>
      <c r="C21" s="268">
        <v>46</v>
      </c>
      <c r="D21" s="268">
        <v>65</v>
      </c>
      <c r="E21" s="268">
        <v>692</v>
      </c>
      <c r="F21" s="268">
        <v>103</v>
      </c>
      <c r="G21" s="268">
        <v>173</v>
      </c>
      <c r="H21" s="268">
        <v>201</v>
      </c>
      <c r="I21" s="268">
        <v>125</v>
      </c>
    </row>
    <row r="22" spans="1:9" ht="15" customHeight="1">
      <c r="A22" s="272">
        <v>19</v>
      </c>
      <c r="B22" s="267" t="s">
        <v>21</v>
      </c>
      <c r="C22" s="268">
        <v>79</v>
      </c>
      <c r="D22" s="268">
        <v>66</v>
      </c>
      <c r="E22" s="268">
        <v>66</v>
      </c>
      <c r="F22" s="268">
        <v>108</v>
      </c>
      <c r="G22" s="268">
        <v>139</v>
      </c>
      <c r="H22" s="268">
        <v>117</v>
      </c>
      <c r="I22" s="268">
        <v>123</v>
      </c>
    </row>
    <row r="23" spans="1:9" ht="15" customHeight="1">
      <c r="A23" s="272">
        <v>20</v>
      </c>
      <c r="B23" s="267" t="s">
        <v>22</v>
      </c>
      <c r="C23" s="268">
        <v>168</v>
      </c>
      <c r="D23" s="268">
        <v>172</v>
      </c>
      <c r="E23" s="268">
        <v>272</v>
      </c>
      <c r="F23" s="268">
        <v>177</v>
      </c>
      <c r="G23" s="268">
        <v>258</v>
      </c>
      <c r="H23" s="268">
        <v>142</v>
      </c>
      <c r="I23" s="268">
        <v>120</v>
      </c>
    </row>
    <row r="24" spans="1:9">
      <c r="A24" s="270" t="s">
        <v>24</v>
      </c>
    </row>
    <row r="25" spans="1:9">
      <c r="A25" s="271"/>
    </row>
    <row r="26" spans="1:9">
      <c r="A26" s="271"/>
    </row>
    <row r="28" spans="1:9" ht="15" customHeight="1"/>
  </sheetData>
  <mergeCells count="1">
    <mergeCell ref="A2:I2"/>
  </mergeCells>
  <pageMargins left="0.70866141732283472" right="0.70866141732283472" top="0.74803149606299213" bottom="0.74803149606299213" header="0.31496062992125984" footer="0.31496062992125984"/>
  <pageSetup paperSize="9" orientation="landscape" horizontalDpi="1200" verticalDpi="1200" r:id="rId1"/>
  <headerFooter>
    <oddHeader>&amp;C&amp;"-,Gras"Document de politique transversale (DPT) - "Politique française en faveur du développement" (2019)</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zoomScaleNormal="100" workbookViewId="0">
      <selection activeCell="G12" sqref="G12"/>
    </sheetView>
  </sheetViews>
  <sheetFormatPr baseColWidth="10" defaultRowHeight="15"/>
  <cols>
    <col min="1" max="16384" width="11.42578125" style="21"/>
  </cols>
  <sheetData>
    <row r="1" spans="1:12">
      <c r="A1" s="399" t="s">
        <v>210</v>
      </c>
      <c r="B1" s="399"/>
      <c r="C1" s="399"/>
      <c r="D1" s="399"/>
      <c r="E1" s="399"/>
      <c r="F1" s="399"/>
      <c r="G1" s="399"/>
      <c r="H1" s="399"/>
      <c r="I1" s="399"/>
      <c r="J1" s="399"/>
      <c r="K1" s="399"/>
      <c r="L1" s="399"/>
    </row>
    <row r="3" spans="1:12" ht="15.75" thickBot="1"/>
    <row r="4" spans="1:12" ht="15.75" thickBot="1">
      <c r="A4" s="370"/>
      <c r="B4" s="371">
        <v>2007</v>
      </c>
      <c r="C4" s="371">
        <v>2008</v>
      </c>
      <c r="D4" s="371">
        <v>2009</v>
      </c>
      <c r="E4" s="371">
        <v>2010</v>
      </c>
      <c r="F4" s="371">
        <v>2011</v>
      </c>
      <c r="G4" s="371">
        <v>2012</v>
      </c>
      <c r="H4" s="371">
        <v>2013</v>
      </c>
      <c r="I4" s="371">
        <v>2014</v>
      </c>
      <c r="J4" s="371">
        <v>2015</v>
      </c>
      <c r="K4" s="372">
        <v>2016</v>
      </c>
      <c r="L4" s="372">
        <v>2017</v>
      </c>
    </row>
    <row r="5" spans="1:12">
      <c r="A5" s="271" t="s">
        <v>207</v>
      </c>
      <c r="B5" s="281">
        <v>208</v>
      </c>
      <c r="C5" s="281">
        <v>85</v>
      </c>
      <c r="D5" s="281">
        <v>148</v>
      </c>
      <c r="E5" s="281">
        <v>553</v>
      </c>
      <c r="F5" s="281">
        <v>170</v>
      </c>
      <c r="G5" s="281">
        <v>136</v>
      </c>
      <c r="H5" s="281">
        <v>165</v>
      </c>
      <c r="I5" s="285">
        <v>1481</v>
      </c>
      <c r="J5" s="281">
        <v>286</v>
      </c>
      <c r="K5" s="367">
        <v>753</v>
      </c>
      <c r="L5" s="367">
        <v>7</v>
      </c>
    </row>
    <row r="6" spans="1:12" ht="15.75" thickBot="1">
      <c r="A6" s="373" t="s">
        <v>208</v>
      </c>
      <c r="B6" s="288">
        <v>790</v>
      </c>
      <c r="C6" s="288">
        <v>875</v>
      </c>
      <c r="D6" s="374">
        <v>1023</v>
      </c>
      <c r="E6" s="374">
        <v>1576</v>
      </c>
      <c r="F6" s="374">
        <v>1746</v>
      </c>
      <c r="G6" s="374">
        <v>1882</v>
      </c>
      <c r="H6" s="374">
        <v>2047</v>
      </c>
      <c r="I6" s="374">
        <v>3527</v>
      </c>
      <c r="J6" s="374">
        <v>3813</v>
      </c>
      <c r="K6" s="375">
        <v>4559</v>
      </c>
      <c r="L6" s="375">
        <v>4566</v>
      </c>
    </row>
    <row r="7" spans="1:12">
      <c r="A7" s="376" t="s">
        <v>206</v>
      </c>
    </row>
    <row r="8" spans="1:12">
      <c r="A8" s="486" t="s">
        <v>456</v>
      </c>
      <c r="B8" s="486"/>
      <c r="C8" s="486"/>
      <c r="D8" s="486"/>
      <c r="E8" s="486"/>
      <c r="F8" s="486"/>
      <c r="G8" s="486"/>
      <c r="H8" s="486"/>
      <c r="I8" s="486"/>
      <c r="J8" s="486"/>
      <c r="K8" s="486"/>
      <c r="L8" s="486"/>
    </row>
    <row r="9" spans="1:12">
      <c r="A9" s="486"/>
      <c r="B9" s="486"/>
      <c r="C9" s="486"/>
      <c r="D9" s="486"/>
      <c r="E9" s="486"/>
      <c r="F9" s="486"/>
      <c r="G9" s="486"/>
      <c r="H9" s="486"/>
      <c r="I9" s="486"/>
      <c r="J9" s="486"/>
      <c r="K9" s="486"/>
      <c r="L9" s="486"/>
    </row>
    <row r="10" spans="1:12" ht="25.5" customHeight="1">
      <c r="A10" s="486"/>
      <c r="B10" s="486"/>
      <c r="C10" s="486"/>
      <c r="D10" s="486"/>
      <c r="E10" s="486"/>
      <c r="F10" s="486"/>
      <c r="G10" s="486"/>
      <c r="H10" s="486"/>
      <c r="I10" s="486"/>
      <c r="J10" s="486"/>
      <c r="K10" s="486"/>
      <c r="L10" s="486"/>
    </row>
  </sheetData>
  <mergeCells count="2">
    <mergeCell ref="A8:L10"/>
    <mergeCell ref="A1:L1"/>
  </mergeCells>
  <pageMargins left="0.70866141732283472" right="0.70866141732283472" top="0.74803149606299213" bottom="0.74803149606299213" header="0.31496062992125984" footer="0.31496062992125984"/>
  <pageSetup paperSize="9" scale="96" orientation="landscape" horizontalDpi="1200" verticalDpi="1200" r:id="rId1"/>
  <headerFooter>
    <oddHeader>&amp;C&amp;"-,Gras"Document de politique transversale (DPT) - "Politique française en faveur du développement" (2019)</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showGridLines="0" zoomScaleNormal="100" workbookViewId="0">
      <selection activeCell="I23" sqref="I23"/>
    </sheetView>
  </sheetViews>
  <sheetFormatPr baseColWidth="10" defaultRowHeight="15"/>
  <cols>
    <col min="1" max="16384" width="11.42578125" style="21"/>
  </cols>
  <sheetData>
    <row r="1" spans="1:9">
      <c r="A1" s="399" t="s">
        <v>211</v>
      </c>
      <c r="B1" s="399"/>
      <c r="C1" s="399"/>
      <c r="D1" s="399"/>
      <c r="E1" s="399"/>
      <c r="F1" s="399"/>
      <c r="G1" s="399"/>
      <c r="H1" s="399"/>
      <c r="I1" s="399"/>
    </row>
    <row r="3" spans="1:9" ht="15.75" thickBot="1"/>
    <row r="4" spans="1:9" ht="15.75" thickBot="1">
      <c r="A4" s="372">
        <v>2009</v>
      </c>
      <c r="B4" s="372">
        <v>2010</v>
      </c>
      <c r="C4" s="372">
        <v>2011</v>
      </c>
      <c r="D4" s="372">
        <v>2012</v>
      </c>
      <c r="E4" s="372">
        <v>2013</v>
      </c>
      <c r="F4" s="372">
        <v>2014</v>
      </c>
      <c r="G4" s="372">
        <v>2015</v>
      </c>
      <c r="H4" s="372">
        <v>2016</v>
      </c>
      <c r="I4" s="372" t="s">
        <v>26</v>
      </c>
    </row>
    <row r="5" spans="1:9" ht="15.75" thickBot="1">
      <c r="A5" s="377">
        <v>70</v>
      </c>
      <c r="B5" s="377">
        <v>61</v>
      </c>
      <c r="C5" s="377">
        <v>56</v>
      </c>
      <c r="D5" s="377">
        <v>63</v>
      </c>
      <c r="E5" s="377">
        <v>60</v>
      </c>
      <c r="F5" s="377">
        <v>53</v>
      </c>
      <c r="G5" s="377">
        <v>57</v>
      </c>
      <c r="H5" s="377">
        <v>83</v>
      </c>
      <c r="I5" s="377">
        <v>101</v>
      </c>
    </row>
    <row r="6" spans="1:9">
      <c r="A6" s="126" t="s">
        <v>212</v>
      </c>
    </row>
    <row r="7" spans="1:9">
      <c r="A7" s="378" t="s">
        <v>213</v>
      </c>
    </row>
  </sheetData>
  <mergeCells count="1">
    <mergeCell ref="A1:I1"/>
  </mergeCells>
  <printOptions horizontalCentered="1"/>
  <pageMargins left="0.70866141732283472" right="0.70866141732283472" top="0.74803149606299213" bottom="0.74803149606299213" header="0.31496062992125984" footer="0.31496062992125984"/>
  <pageSetup paperSize="9" orientation="landscape" horizontalDpi="1200" verticalDpi="1200" r:id="rId1"/>
  <headerFooter>
    <oddHeader>&amp;C&amp;"-,Gras"Document de politique transversale (DPT) - "Politique française en faveur du développement" (2019)</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zoomScaleNormal="100" workbookViewId="0">
      <selection sqref="A1:I1"/>
    </sheetView>
  </sheetViews>
  <sheetFormatPr baseColWidth="10" defaultRowHeight="15"/>
  <cols>
    <col min="3" max="3" width="31.28515625" customWidth="1"/>
  </cols>
  <sheetData>
    <row r="1" spans="1:9">
      <c r="A1" s="399" t="s">
        <v>236</v>
      </c>
      <c r="B1" s="399"/>
      <c r="C1" s="399"/>
      <c r="D1" s="399"/>
      <c r="E1" s="399"/>
      <c r="F1" s="399"/>
      <c r="G1" s="399"/>
      <c r="H1" s="399"/>
      <c r="I1" s="399"/>
    </row>
    <row r="4" spans="1:9">
      <c r="A4" s="127" t="s">
        <v>214</v>
      </c>
      <c r="B4" s="128"/>
      <c r="C4" s="129"/>
      <c r="D4" s="130">
        <v>2012</v>
      </c>
      <c r="E4" s="130">
        <v>2013</v>
      </c>
      <c r="F4" s="130">
        <v>2014</v>
      </c>
      <c r="G4" s="130">
        <v>2015</v>
      </c>
      <c r="H4" s="130">
        <v>2016</v>
      </c>
      <c r="I4" s="130" t="s">
        <v>26</v>
      </c>
    </row>
    <row r="5" spans="1:9">
      <c r="A5" s="487" t="s">
        <v>97</v>
      </c>
      <c r="B5" s="490" t="s">
        <v>215</v>
      </c>
      <c r="C5" s="379" t="s">
        <v>65</v>
      </c>
      <c r="D5" s="131">
        <v>536.10018730199999</v>
      </c>
      <c r="E5" s="131">
        <v>555.64914599999986</v>
      </c>
      <c r="F5" s="131">
        <v>557.90381400000001</v>
      </c>
      <c r="G5" s="131">
        <v>529</v>
      </c>
      <c r="H5" s="131">
        <v>509.07690923599972</v>
      </c>
      <c r="I5" s="131">
        <v>573.48612273999936</v>
      </c>
    </row>
    <row r="6" spans="1:9">
      <c r="A6" s="488"/>
      <c r="B6" s="491"/>
      <c r="C6" s="379" t="s">
        <v>216</v>
      </c>
      <c r="D6" s="131">
        <v>256</v>
      </c>
      <c r="E6" s="131">
        <v>257</v>
      </c>
      <c r="F6" s="132">
        <v>228</v>
      </c>
      <c r="G6" s="132">
        <v>193.85900633093362</v>
      </c>
      <c r="H6" s="132">
        <v>167.77732466999998</v>
      </c>
      <c r="I6" s="132">
        <v>249.59139648772364</v>
      </c>
    </row>
    <row r="7" spans="1:9" ht="23.25" customHeight="1">
      <c r="A7" s="488"/>
      <c r="B7" s="490" t="s">
        <v>217</v>
      </c>
      <c r="C7" s="379" t="s">
        <v>218</v>
      </c>
      <c r="D7" s="131">
        <v>222.48165553199993</v>
      </c>
      <c r="E7" s="131">
        <v>69.491925000000009</v>
      </c>
      <c r="F7" s="131">
        <v>162.98762500000001</v>
      </c>
      <c r="G7" s="131">
        <v>123</v>
      </c>
      <c r="H7" s="131">
        <v>102.446</v>
      </c>
      <c r="I7" s="131">
        <v>172.74967465609998</v>
      </c>
    </row>
    <row r="8" spans="1:9" ht="23.25" customHeight="1">
      <c r="A8" s="488"/>
      <c r="B8" s="491"/>
      <c r="C8" s="380" t="s">
        <v>219</v>
      </c>
      <c r="D8" s="131">
        <v>266.35401724499997</v>
      </c>
      <c r="E8" s="131">
        <v>125.763435</v>
      </c>
      <c r="F8" s="131">
        <v>239.97054300000005</v>
      </c>
      <c r="G8" s="131">
        <v>207</v>
      </c>
      <c r="H8" s="131">
        <v>185.50399999999999</v>
      </c>
      <c r="I8" s="131">
        <v>244.02152377600001</v>
      </c>
    </row>
    <row r="9" spans="1:9">
      <c r="A9" s="488"/>
      <c r="B9" s="492" t="s">
        <v>220</v>
      </c>
      <c r="C9" s="493"/>
      <c r="D9" s="131">
        <v>36.208897217999997</v>
      </c>
      <c r="E9" s="131">
        <v>62.004122999999979</v>
      </c>
      <c r="F9" s="131">
        <v>3.4142610000000011</v>
      </c>
      <c r="G9" s="131">
        <v>116</v>
      </c>
      <c r="H9" s="131">
        <v>2.0219999999999998</v>
      </c>
      <c r="I9" s="131">
        <v>1.401</v>
      </c>
    </row>
    <row r="10" spans="1:9" ht="39">
      <c r="A10" s="489"/>
      <c r="B10" s="381" t="s">
        <v>221</v>
      </c>
      <c r="C10" s="382"/>
      <c r="D10" s="135">
        <v>794.79074005199993</v>
      </c>
      <c r="E10" s="135">
        <v>687.14519399999995</v>
      </c>
      <c r="F10" s="135">
        <v>724.3057</v>
      </c>
      <c r="G10" s="135">
        <v>767</v>
      </c>
      <c r="H10" s="135">
        <v>613.54490923599974</v>
      </c>
      <c r="I10" s="135">
        <v>747.63679739609927</v>
      </c>
    </row>
    <row r="11" spans="1:9">
      <c r="A11" s="136"/>
      <c r="B11" s="137" t="s">
        <v>222</v>
      </c>
      <c r="C11" s="138"/>
      <c r="D11" s="139">
        <v>0.12883853335883763</v>
      </c>
      <c r="E11" s="139">
        <v>0.13414647456733725</v>
      </c>
      <c r="F11" s="139">
        <v>0.14753409652830068</v>
      </c>
      <c r="G11" s="139">
        <v>0.16496308762723075</v>
      </c>
      <c r="H11" s="139">
        <v>0.12026175707743066</v>
      </c>
      <c r="I11" s="139">
        <v>0.12675259489270049</v>
      </c>
    </row>
    <row r="12" spans="1:9">
      <c r="A12" s="133" t="s">
        <v>223</v>
      </c>
      <c r="B12" s="140"/>
      <c r="C12" s="134"/>
      <c r="D12" s="135">
        <v>417.39039921599999</v>
      </c>
      <c r="E12" s="135">
        <v>405.50892300000004</v>
      </c>
      <c r="F12" s="135">
        <v>364.60237499999999</v>
      </c>
      <c r="G12" s="135">
        <v>427</v>
      </c>
      <c r="H12" s="135">
        <v>454.14850300000001</v>
      </c>
      <c r="I12" s="135" t="s">
        <v>224</v>
      </c>
    </row>
    <row r="13" spans="1:9">
      <c r="A13" s="137" t="s">
        <v>225</v>
      </c>
      <c r="B13" s="141"/>
      <c r="C13" s="138"/>
      <c r="D13" s="139">
        <v>0.12953151201294949</v>
      </c>
      <c r="E13" s="139">
        <v>0.12792124124586712</v>
      </c>
      <c r="F13" s="139">
        <v>0.13603639061723188</v>
      </c>
      <c r="G13" s="139">
        <v>0.15</v>
      </c>
      <c r="H13" s="139">
        <v>0.12271102243329347</v>
      </c>
      <c r="I13" s="139" t="s">
        <v>224</v>
      </c>
    </row>
    <row r="14" spans="1:9">
      <c r="C14" s="142"/>
      <c r="D14" s="1"/>
      <c r="E14" s="1"/>
      <c r="F14" s="1"/>
      <c r="G14" s="1"/>
      <c r="H14" s="1"/>
      <c r="I14" s="1"/>
    </row>
    <row r="15" spans="1:9">
      <c r="A15" s="494" t="s">
        <v>226</v>
      </c>
      <c r="B15" s="495"/>
      <c r="C15" s="496"/>
      <c r="D15" s="130">
        <v>2012</v>
      </c>
      <c r="E15" s="130">
        <v>2013</v>
      </c>
      <c r="F15" s="130">
        <v>2014</v>
      </c>
      <c r="G15" s="130">
        <v>2015</v>
      </c>
      <c r="H15" s="130">
        <v>2016</v>
      </c>
      <c r="I15" s="130" t="s">
        <v>26</v>
      </c>
    </row>
    <row r="16" spans="1:9">
      <c r="A16" s="487" t="s">
        <v>97</v>
      </c>
      <c r="B16" s="490" t="s">
        <v>215</v>
      </c>
      <c r="C16" s="379" t="s">
        <v>65</v>
      </c>
      <c r="D16" s="131">
        <v>1114.610064921</v>
      </c>
      <c r="E16" s="131">
        <v>1220.4213299999999</v>
      </c>
      <c r="F16" s="131">
        <v>1309.2070480000002</v>
      </c>
      <c r="G16" s="131">
        <v>1256</v>
      </c>
      <c r="H16" s="132">
        <v>1113.5783851399999</v>
      </c>
      <c r="I16" s="132">
        <v>1103.104849859998</v>
      </c>
    </row>
    <row r="17" spans="1:9">
      <c r="A17" s="488"/>
      <c r="B17" s="491"/>
      <c r="C17" s="379" t="s">
        <v>216</v>
      </c>
      <c r="D17" s="131">
        <v>365</v>
      </c>
      <c r="E17" s="131">
        <v>366</v>
      </c>
      <c r="F17" s="132">
        <v>262</v>
      </c>
      <c r="G17" s="132">
        <v>235.16356615527903</v>
      </c>
      <c r="H17" s="132">
        <v>191.00200647</v>
      </c>
      <c r="I17" s="132">
        <v>273.29308186710779</v>
      </c>
    </row>
    <row r="18" spans="1:9" ht="18.75" customHeight="1">
      <c r="A18" s="488"/>
      <c r="B18" s="490" t="s">
        <v>217</v>
      </c>
      <c r="C18" s="379" t="s">
        <v>218</v>
      </c>
      <c r="D18" s="131">
        <v>220.13982526499996</v>
      </c>
      <c r="E18" s="131">
        <v>419.14365299999986</v>
      </c>
      <c r="F18" s="131">
        <v>314.16477100000003</v>
      </c>
      <c r="G18" s="131">
        <v>317</v>
      </c>
      <c r="H18" s="131">
        <v>271.99099999999999</v>
      </c>
      <c r="I18" s="131">
        <v>343.6893031709003</v>
      </c>
    </row>
    <row r="19" spans="1:9" ht="18.75" customHeight="1">
      <c r="A19" s="488"/>
      <c r="B19" s="491"/>
      <c r="C19" s="380" t="s">
        <v>219</v>
      </c>
      <c r="D19" s="131">
        <v>544.36272465600007</v>
      </c>
      <c r="E19" s="131">
        <v>727.89119099999982</v>
      </c>
      <c r="F19" s="131">
        <v>802.0121700000002</v>
      </c>
      <c r="G19" s="131">
        <v>825</v>
      </c>
      <c r="H19" s="131">
        <v>185.50399999999999</v>
      </c>
      <c r="I19" s="131">
        <v>940.15648846400029</v>
      </c>
    </row>
    <row r="20" spans="1:9">
      <c r="A20" s="488"/>
      <c r="B20" s="492" t="s">
        <v>220</v>
      </c>
      <c r="C20" s="493"/>
      <c r="D20" s="131">
        <v>1115.7070684679998</v>
      </c>
      <c r="E20" s="131">
        <v>64.700936999999982</v>
      </c>
      <c r="F20" s="131">
        <v>6.1954139999999995</v>
      </c>
      <c r="G20" s="131">
        <v>116</v>
      </c>
      <c r="H20" s="131">
        <v>4.3810000000000002</v>
      </c>
      <c r="I20" s="131">
        <v>0</v>
      </c>
    </row>
    <row r="21" spans="1:9" ht="39">
      <c r="A21" s="489"/>
      <c r="B21" s="381" t="s">
        <v>221</v>
      </c>
      <c r="C21" s="382"/>
      <c r="D21" s="135">
        <v>2450.4569586539997</v>
      </c>
      <c r="E21" s="135">
        <v>1704.2659200000001</v>
      </c>
      <c r="F21" s="135">
        <v>1629.5672329999998</v>
      </c>
      <c r="G21" s="135">
        <v>1683</v>
      </c>
      <c r="H21" s="135">
        <v>1389.95038514</v>
      </c>
      <c r="I21" s="135">
        <v>1448.9131530308985</v>
      </c>
    </row>
    <row r="22" spans="1:9" ht="51.75">
      <c r="A22" s="383"/>
      <c r="B22" s="384" t="s">
        <v>222</v>
      </c>
      <c r="C22" s="385"/>
      <c r="D22" s="139">
        <v>0.39722818183725106</v>
      </c>
      <c r="E22" s="139">
        <v>0.33271172801546162</v>
      </c>
      <c r="F22" s="139">
        <v>0.33192715375949389</v>
      </c>
      <c r="G22" s="139">
        <v>0.36197245955231988</v>
      </c>
      <c r="H22" s="139">
        <v>0.27244603133540252</v>
      </c>
      <c r="I22" s="139">
        <v>0.24564534886520692</v>
      </c>
    </row>
    <row r="23" spans="1:9">
      <c r="A23" s="133" t="s">
        <v>223</v>
      </c>
      <c r="B23" s="140"/>
      <c r="C23" s="134"/>
      <c r="D23" s="135">
        <v>1321.0412359319998</v>
      </c>
      <c r="E23" s="135">
        <v>1362.2074560000003</v>
      </c>
      <c r="F23" s="135">
        <v>1210.9999380000002</v>
      </c>
      <c r="G23" s="135">
        <v>1368</v>
      </c>
      <c r="H23" s="135">
        <v>1321.6525360000001</v>
      </c>
      <c r="I23" s="135" t="s">
        <v>224</v>
      </c>
    </row>
    <row r="24" spans="1:9">
      <c r="A24" s="137" t="s">
        <v>225</v>
      </c>
      <c r="B24" s="141"/>
      <c r="C24" s="138"/>
      <c r="D24" s="139">
        <v>0.40301556250400095</v>
      </c>
      <c r="E24" s="139">
        <v>0.35900389190161686</v>
      </c>
      <c r="F24" s="139">
        <v>0.35486972143965523</v>
      </c>
      <c r="G24" s="139">
        <v>0.37</v>
      </c>
      <c r="H24" s="139">
        <v>0.31164711055896821</v>
      </c>
      <c r="I24" s="139" t="s">
        <v>224</v>
      </c>
    </row>
    <row r="25" spans="1:9">
      <c r="C25" s="142"/>
      <c r="D25" s="1"/>
      <c r="E25" s="1"/>
      <c r="F25" s="1"/>
      <c r="G25" s="1"/>
      <c r="H25" s="1"/>
      <c r="I25" s="1"/>
    </row>
    <row r="26" spans="1:9">
      <c r="A26" s="494" t="s">
        <v>228</v>
      </c>
      <c r="B26" s="495"/>
      <c r="C26" s="496"/>
      <c r="D26" s="130">
        <v>2012</v>
      </c>
      <c r="E26" s="130">
        <v>2013</v>
      </c>
      <c r="F26" s="130">
        <v>2014</v>
      </c>
      <c r="G26" s="130">
        <v>2015</v>
      </c>
      <c r="H26" s="130">
        <v>2016</v>
      </c>
      <c r="I26" s="130" t="s">
        <v>26</v>
      </c>
    </row>
    <row r="27" spans="1:9">
      <c r="A27" s="487" t="s">
        <v>97</v>
      </c>
      <c r="B27" s="490" t="s">
        <v>215</v>
      </c>
      <c r="C27" s="379" t="s">
        <v>65</v>
      </c>
      <c r="D27" s="131">
        <v>191.50103053800001</v>
      </c>
      <c r="E27" s="131">
        <v>150.23815200000004</v>
      </c>
      <c r="F27" s="131">
        <v>131.400058</v>
      </c>
      <c r="G27" s="131">
        <v>96</v>
      </c>
      <c r="H27" s="131">
        <v>120.01764341900011</v>
      </c>
      <c r="I27" s="131">
        <v>124.39167032999994</v>
      </c>
    </row>
    <row r="28" spans="1:9">
      <c r="A28" s="488"/>
      <c r="B28" s="491"/>
      <c r="C28" s="379" t="s">
        <v>216</v>
      </c>
      <c r="D28" s="131">
        <v>91.207126040000006</v>
      </c>
      <c r="E28" s="131">
        <v>79.892663871483506</v>
      </c>
      <c r="F28" s="131">
        <v>64.939151986809506</v>
      </c>
      <c r="G28" s="131">
        <v>53.001418581735841</v>
      </c>
      <c r="H28" s="131">
        <v>60.830465730000007</v>
      </c>
      <c r="I28" s="131">
        <v>58.377570513615773</v>
      </c>
    </row>
    <row r="29" spans="1:9" ht="23.25" customHeight="1">
      <c r="A29" s="488"/>
      <c r="B29" s="490" t="s">
        <v>217</v>
      </c>
      <c r="C29" s="379" t="s">
        <v>218</v>
      </c>
      <c r="D29" s="131">
        <v>-1.0036415430000001</v>
      </c>
      <c r="E29" s="131">
        <v>-8.4444929999999996</v>
      </c>
      <c r="F29" s="131">
        <v>-0.40699800000000003</v>
      </c>
      <c r="G29" s="131">
        <v>1</v>
      </c>
      <c r="H29" s="131">
        <v>-0.21</v>
      </c>
      <c r="I29" s="131">
        <v>0.39398045309999996</v>
      </c>
    </row>
    <row r="30" spans="1:9" ht="23.25" customHeight="1">
      <c r="A30" s="488"/>
      <c r="B30" s="491"/>
      <c r="C30" s="380" t="s">
        <v>219</v>
      </c>
      <c r="D30" s="131">
        <v>0</v>
      </c>
      <c r="E30" s="131">
        <v>0</v>
      </c>
      <c r="F30" s="131">
        <v>1.002421</v>
      </c>
      <c r="G30" s="131">
        <v>1</v>
      </c>
      <c r="H30" s="131">
        <v>-210</v>
      </c>
      <c r="I30" s="131">
        <v>1E-3</v>
      </c>
    </row>
    <row r="31" spans="1:9">
      <c r="A31" s="488"/>
      <c r="B31" s="492" t="s">
        <v>220</v>
      </c>
      <c r="C31" s="493"/>
      <c r="D31" s="131">
        <v>0</v>
      </c>
      <c r="E31" s="131">
        <v>0</v>
      </c>
      <c r="F31" s="131">
        <v>0</v>
      </c>
      <c r="G31" s="131">
        <v>0</v>
      </c>
      <c r="H31" s="131">
        <v>5.6859999999999999</v>
      </c>
      <c r="I31" s="131">
        <v>1E-3</v>
      </c>
    </row>
    <row r="32" spans="1:9" ht="39">
      <c r="A32" s="489"/>
      <c r="B32" s="386" t="s">
        <v>221</v>
      </c>
      <c r="C32" s="387"/>
      <c r="D32" s="144">
        <v>191.37654786600001</v>
      </c>
      <c r="E32" s="144">
        <v>581.84138700000005</v>
      </c>
      <c r="F32" s="144">
        <v>131.01567100000003</v>
      </c>
      <c r="G32" s="144">
        <v>96</v>
      </c>
      <c r="H32" s="135">
        <v>119.8126434190001</v>
      </c>
      <c r="I32" s="135">
        <v>124.78665078309993</v>
      </c>
    </row>
    <row r="33" spans="1:9" ht="51.75">
      <c r="A33" s="383"/>
      <c r="B33" s="384" t="s">
        <v>222</v>
      </c>
      <c r="C33" s="385"/>
      <c r="D33" s="139">
        <v>3.1022849794047229E-2</v>
      </c>
      <c r="E33" s="139">
        <v>0.11358876043222349</v>
      </c>
      <c r="F33" s="139">
        <v>2.6686630592626968E-2</v>
      </c>
      <c r="G33" s="139">
        <v>2.0647270420096678E-2</v>
      </c>
      <c r="H33" s="139">
        <v>2.348463625197849E-2</v>
      </c>
      <c r="I33" s="139">
        <v>2.1156037062134144E-2</v>
      </c>
    </row>
    <row r="34" spans="1:9">
      <c r="A34" s="143" t="s">
        <v>223</v>
      </c>
      <c r="B34" s="145"/>
      <c r="C34" s="142"/>
      <c r="D34" s="131">
        <v>172.50186272400001</v>
      </c>
      <c r="E34" s="131">
        <v>199.42864199999997</v>
      </c>
      <c r="F34" s="131">
        <v>178.559067</v>
      </c>
      <c r="G34" s="131">
        <v>170</v>
      </c>
      <c r="H34" s="132">
        <v>225.206872</v>
      </c>
      <c r="I34" s="135" t="s">
        <v>224</v>
      </c>
    </row>
    <row r="35" spans="1:9">
      <c r="A35" s="137" t="s">
        <v>225</v>
      </c>
      <c r="B35" s="141"/>
      <c r="C35" s="138"/>
      <c r="D35" s="139">
        <v>3.8883397196770614E-2</v>
      </c>
      <c r="E35" s="139">
        <v>9.1466302375973751E-2</v>
      </c>
      <c r="F35" s="139">
        <v>3.8674917516609668E-2</v>
      </c>
      <c r="G35" s="139">
        <v>0.03</v>
      </c>
      <c r="H35" s="139">
        <v>3.9653422051036093E-2</v>
      </c>
      <c r="I35" s="139" t="s">
        <v>224</v>
      </c>
    </row>
    <row r="36" spans="1:9">
      <c r="D36" s="1"/>
      <c r="E36" s="1"/>
      <c r="F36" s="1"/>
      <c r="G36" s="1"/>
      <c r="H36" s="1"/>
      <c r="I36" s="1"/>
    </row>
    <row r="37" spans="1:9">
      <c r="A37" s="494" t="s">
        <v>227</v>
      </c>
      <c r="B37" s="495"/>
      <c r="C37" s="496"/>
      <c r="D37" s="130">
        <v>2012</v>
      </c>
      <c r="E37" s="130">
        <v>2013</v>
      </c>
      <c r="F37" s="130">
        <v>2014</v>
      </c>
      <c r="G37" s="130">
        <v>2015</v>
      </c>
      <c r="H37" s="130">
        <v>2016</v>
      </c>
      <c r="I37" s="130" t="s">
        <v>26</v>
      </c>
    </row>
    <row r="38" spans="1:9">
      <c r="A38" s="487" t="s">
        <v>97</v>
      </c>
      <c r="B38" s="490" t="s">
        <v>215</v>
      </c>
      <c r="C38" s="379" t="s">
        <v>65</v>
      </c>
      <c r="D38" s="131">
        <v>452.56453422299995</v>
      </c>
      <c r="E38" s="131">
        <v>449.43384599999996</v>
      </c>
      <c r="F38" s="131">
        <v>487.91523200000006</v>
      </c>
      <c r="G38" s="131">
        <v>439</v>
      </c>
      <c r="H38" s="131">
        <v>640.81545443899847</v>
      </c>
      <c r="I38" s="131">
        <v>481.22263000999965</v>
      </c>
    </row>
    <row r="39" spans="1:9">
      <c r="A39" s="488"/>
      <c r="B39" s="491"/>
      <c r="C39" s="379" t="s">
        <v>216</v>
      </c>
      <c r="D39" s="131">
        <v>31</v>
      </c>
      <c r="E39" s="131">
        <v>32</v>
      </c>
      <c r="F39" s="131">
        <v>85</v>
      </c>
      <c r="G39" s="131">
        <v>62.997580300769002</v>
      </c>
      <c r="H39" s="131">
        <v>59.346983209999991</v>
      </c>
      <c r="I39" s="131">
        <v>58.629094377788782</v>
      </c>
    </row>
    <row r="40" spans="1:9" ht="25.5" customHeight="1">
      <c r="A40" s="488"/>
      <c r="B40" s="490" t="s">
        <v>217</v>
      </c>
      <c r="C40" s="379" t="s">
        <v>218</v>
      </c>
      <c r="D40" s="131">
        <v>438.28792777800004</v>
      </c>
      <c r="E40" s="131">
        <v>297.59116500000005</v>
      </c>
      <c r="F40" s="131">
        <v>292.57880300000005</v>
      </c>
      <c r="G40" s="131">
        <v>-25</v>
      </c>
      <c r="H40" s="131">
        <v>577.43600000000004</v>
      </c>
      <c r="I40" s="131">
        <v>590.23116280790009</v>
      </c>
    </row>
    <row r="41" spans="1:9" ht="25.5" customHeight="1">
      <c r="A41" s="488"/>
      <c r="B41" s="491"/>
      <c r="C41" s="380" t="s">
        <v>219</v>
      </c>
      <c r="D41" s="131">
        <v>830.06601723000006</v>
      </c>
      <c r="E41" s="131">
        <v>710.75361600000008</v>
      </c>
      <c r="F41" s="131">
        <v>701.77007000000015</v>
      </c>
      <c r="G41" s="131">
        <v>435</v>
      </c>
      <c r="H41" s="131">
        <v>1162.7270000000001</v>
      </c>
      <c r="I41" s="131">
        <v>1124.0857566770001</v>
      </c>
    </row>
    <row r="42" spans="1:9">
      <c r="A42" s="488"/>
      <c r="B42" s="492" t="s">
        <v>220</v>
      </c>
      <c r="C42" s="493"/>
      <c r="D42" s="131">
        <v>30.381552135</v>
      </c>
      <c r="E42" s="131">
        <v>19.427606999999998</v>
      </c>
      <c r="F42" s="131">
        <v>16.144254000000004</v>
      </c>
      <c r="G42" s="131">
        <v>9</v>
      </c>
      <c r="H42" s="131">
        <v>72.355999999999995</v>
      </c>
      <c r="I42" s="131">
        <v>2.0009999999999999</v>
      </c>
    </row>
    <row r="43" spans="1:9" ht="39">
      <c r="A43" s="489"/>
      <c r="B43" s="386" t="s">
        <v>221</v>
      </c>
      <c r="C43" s="387"/>
      <c r="D43" s="144">
        <v>921.23401413599993</v>
      </c>
      <c r="E43" s="144">
        <v>766.45261799999992</v>
      </c>
      <c r="F43" s="144">
        <v>796.6382890000001</v>
      </c>
      <c r="G43" s="144">
        <v>423</v>
      </c>
      <c r="H43" s="135">
        <v>1290.6074544389983</v>
      </c>
      <c r="I43" s="135">
        <v>1073.4547928178997</v>
      </c>
    </row>
    <row r="44" spans="1:9" ht="51.75">
      <c r="A44" s="383"/>
      <c r="B44" s="384" t="s">
        <v>222</v>
      </c>
      <c r="C44" s="385"/>
      <c r="D44" s="139">
        <v>0.14933545810283533</v>
      </c>
      <c r="E44" s="139">
        <v>0.14962909953439338</v>
      </c>
      <c r="F44" s="139">
        <v>0.16226754839491989</v>
      </c>
      <c r="G44" s="139">
        <v>9.0977035288550986E-2</v>
      </c>
      <c r="H44" s="139">
        <v>0.17989773946179541</v>
      </c>
      <c r="I44" s="139">
        <v>0.18199101617732236</v>
      </c>
    </row>
    <row r="45" spans="1:9">
      <c r="A45" s="143" t="s">
        <v>223</v>
      </c>
      <c r="B45" s="145"/>
      <c r="C45" s="142"/>
      <c r="D45" s="131">
        <v>634.90830820200017</v>
      </c>
      <c r="E45" s="131">
        <v>630.00738899999999</v>
      </c>
      <c r="F45" s="131">
        <v>576.92720200000008</v>
      </c>
      <c r="G45" s="131">
        <v>531</v>
      </c>
      <c r="H45" s="132">
        <v>764.75746700000013</v>
      </c>
      <c r="I45" s="135" t="s">
        <v>224</v>
      </c>
    </row>
    <row r="46" spans="1:9">
      <c r="A46" s="137" t="s">
        <v>225</v>
      </c>
      <c r="B46" s="141"/>
      <c r="C46" s="138"/>
      <c r="D46" s="139">
        <v>0.16628658984209702</v>
      </c>
      <c r="E46" s="139">
        <v>0.16348897118158415</v>
      </c>
      <c r="F46" s="139">
        <v>0.17159840758093922</v>
      </c>
      <c r="G46" s="139">
        <v>0.12</v>
      </c>
      <c r="H46" s="139">
        <v>0.23622505121119577</v>
      </c>
      <c r="I46" s="139" t="s">
        <v>224</v>
      </c>
    </row>
  </sheetData>
  <mergeCells count="20">
    <mergeCell ref="A38:A43"/>
    <mergeCell ref="B38:B39"/>
    <mergeCell ref="B40:B41"/>
    <mergeCell ref="B42:C42"/>
    <mergeCell ref="A26:C26"/>
    <mergeCell ref="A27:A32"/>
    <mergeCell ref="B27:B28"/>
    <mergeCell ref="B29:B30"/>
    <mergeCell ref="B31:C31"/>
    <mergeCell ref="A37:C37"/>
    <mergeCell ref="A1:I1"/>
    <mergeCell ref="A16:A21"/>
    <mergeCell ref="B16:B17"/>
    <mergeCell ref="B18:B19"/>
    <mergeCell ref="B20:C20"/>
    <mergeCell ref="A5:A10"/>
    <mergeCell ref="B5:B6"/>
    <mergeCell ref="B7:B8"/>
    <mergeCell ref="B9:C9"/>
    <mergeCell ref="A15:C15"/>
  </mergeCells>
  <pageMargins left="0.70866141732283472" right="0.70866141732283472" top="0.74803149606299213" bottom="0.74803149606299213" header="0.31496062992125984" footer="0.31496062992125984"/>
  <pageSetup paperSize="9" orientation="landscape" horizontalDpi="1200" verticalDpi="1200" r:id="rId1"/>
  <headerFooter>
    <oddHeader>&amp;C&amp;"-,Gras"Document de politique transversale (DPT) - "Politique française en faveur du développement" (2019)</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GridLines="0" zoomScaleNormal="100" workbookViewId="0">
      <selection sqref="A1:J1"/>
    </sheetView>
  </sheetViews>
  <sheetFormatPr baseColWidth="10" defaultRowHeight="15"/>
  <cols>
    <col min="1" max="1" width="41.7109375" customWidth="1"/>
    <col min="3" max="3" width="18.5703125" customWidth="1"/>
  </cols>
  <sheetData>
    <row r="1" spans="1:10">
      <c r="A1" s="399" t="s">
        <v>457</v>
      </c>
      <c r="B1" s="399"/>
      <c r="C1" s="399"/>
      <c r="D1" s="399"/>
      <c r="E1" s="399"/>
      <c r="F1" s="399"/>
      <c r="G1" s="399"/>
      <c r="H1" s="399"/>
      <c r="I1" s="399"/>
      <c r="J1" s="399"/>
    </row>
    <row r="4" spans="1:10">
      <c r="A4" s="127" t="s">
        <v>229</v>
      </c>
      <c r="B4" s="497"/>
      <c r="C4" s="498"/>
      <c r="D4" s="146">
        <v>2011</v>
      </c>
      <c r="E4" s="146">
        <v>2012</v>
      </c>
      <c r="F4" s="146">
        <v>2013</v>
      </c>
      <c r="G4" s="146">
        <v>2014</v>
      </c>
      <c r="H4" s="146">
        <v>2015</v>
      </c>
      <c r="I4" s="130">
        <v>2016</v>
      </c>
      <c r="J4" s="130" t="s">
        <v>230</v>
      </c>
    </row>
    <row r="5" spans="1:10">
      <c r="A5" s="487" t="s">
        <v>97</v>
      </c>
      <c r="B5" s="490" t="s">
        <v>231</v>
      </c>
      <c r="C5" s="379" t="s">
        <v>65</v>
      </c>
      <c r="D5" s="132">
        <v>711.75928299000009</v>
      </c>
      <c r="E5" s="132">
        <v>737.622072936</v>
      </c>
      <c r="F5" s="132">
        <v>718.18115399999988</v>
      </c>
      <c r="G5" s="132">
        <v>695.60480400000006</v>
      </c>
      <c r="H5" s="132">
        <v>650</v>
      </c>
      <c r="I5" s="132">
        <v>646.25741611700084</v>
      </c>
      <c r="J5" s="131">
        <v>670.68415118000053</v>
      </c>
    </row>
    <row r="6" spans="1:10" ht="29.25" customHeight="1">
      <c r="A6" s="488"/>
      <c r="B6" s="491"/>
      <c r="C6" s="379" t="s">
        <v>232</v>
      </c>
      <c r="D6" s="132">
        <v>344</v>
      </c>
      <c r="E6" s="132">
        <v>351</v>
      </c>
      <c r="F6" s="132">
        <v>303.26410143017927</v>
      </c>
      <c r="G6" s="132">
        <v>272.58065095635197</v>
      </c>
      <c r="H6" s="132">
        <v>236.73066983487803</v>
      </c>
      <c r="I6" s="132">
        <v>212.3975442</v>
      </c>
      <c r="J6" s="147">
        <v>282.32155365456885</v>
      </c>
    </row>
    <row r="7" spans="1:10">
      <c r="A7" s="488"/>
      <c r="B7" s="490" t="s">
        <v>116</v>
      </c>
      <c r="C7" s="379" t="s">
        <v>218</v>
      </c>
      <c r="D7" s="132">
        <v>10.118675468999996</v>
      </c>
      <c r="E7" s="132">
        <v>213.05987329499999</v>
      </c>
      <c r="F7" s="132">
        <v>62.365707</v>
      </c>
      <c r="G7" s="132">
        <v>246.16595700000002</v>
      </c>
      <c r="H7" s="132">
        <v>218</v>
      </c>
      <c r="I7" s="132">
        <v>153.72999999999999</v>
      </c>
      <c r="J7" s="131">
        <v>315.14004703660009</v>
      </c>
    </row>
    <row r="8" spans="1:10">
      <c r="A8" s="488"/>
      <c r="B8" s="491"/>
      <c r="C8" s="379" t="s">
        <v>219</v>
      </c>
      <c r="D8" s="132">
        <v>93.311879325000007</v>
      </c>
      <c r="E8" s="132">
        <v>269.03039469299995</v>
      </c>
      <c r="F8" s="132">
        <v>145.288971</v>
      </c>
      <c r="G8" s="132">
        <v>355.88206600000001</v>
      </c>
      <c r="H8" s="132">
        <v>337</v>
      </c>
      <c r="I8" s="132">
        <v>264.63299999999998</v>
      </c>
      <c r="J8" s="131">
        <v>417.43702079500014</v>
      </c>
    </row>
    <row r="9" spans="1:10">
      <c r="A9" s="488"/>
      <c r="B9" s="492" t="s">
        <v>220</v>
      </c>
      <c r="C9" s="493"/>
      <c r="D9" s="132">
        <v>830.84609684300017</v>
      </c>
      <c r="E9" s="132">
        <v>37.648228113000002</v>
      </c>
      <c r="F9" s="132">
        <v>502.48123199999998</v>
      </c>
      <c r="G9" s="132">
        <v>4.0021470000000017</v>
      </c>
      <c r="H9" s="132">
        <v>116</v>
      </c>
      <c r="I9" s="132">
        <v>1.5620000000000001</v>
      </c>
      <c r="J9" s="131">
        <v>1.5229999999999999</v>
      </c>
    </row>
    <row r="10" spans="1:10">
      <c r="A10" s="489"/>
      <c r="B10" s="499" t="s">
        <v>221</v>
      </c>
      <c r="C10" s="500"/>
      <c r="D10" s="148">
        <v>1552.7240553020004</v>
      </c>
      <c r="E10" s="148">
        <v>988.33017434399994</v>
      </c>
      <c r="F10" s="148">
        <v>1283.0280929999999</v>
      </c>
      <c r="G10" s="148">
        <v>945.77290800000014</v>
      </c>
      <c r="H10" s="148">
        <v>982</v>
      </c>
      <c r="I10" s="148">
        <v>801.54941611700087</v>
      </c>
      <c r="J10" s="135">
        <v>987.34719821660053</v>
      </c>
    </row>
    <row r="11" spans="1:10">
      <c r="A11" s="136"/>
      <c r="B11" s="501" t="s">
        <v>222</v>
      </c>
      <c r="C11" s="502"/>
      <c r="D11" s="149">
        <v>0.25415328105902385</v>
      </c>
      <c r="E11" s="149">
        <v>0.16021199508242162</v>
      </c>
      <c r="F11" s="149">
        <v>0.2504764596327857</v>
      </c>
      <c r="G11" s="149">
        <v>0.19264483422224024</v>
      </c>
      <c r="H11" s="149">
        <v>0.2112043703389056</v>
      </c>
      <c r="I11" s="149">
        <v>0.15711277156003681</v>
      </c>
      <c r="J11" s="139">
        <v>0.16739253588087849</v>
      </c>
    </row>
    <row r="12" spans="1:10">
      <c r="A12" s="503" t="s">
        <v>223</v>
      </c>
      <c r="B12" s="504"/>
      <c r="C12" s="505"/>
      <c r="D12" s="148">
        <v>1047.7539652300002</v>
      </c>
      <c r="E12" s="148">
        <v>980.31660233399998</v>
      </c>
      <c r="F12" s="148">
        <v>1163.449251</v>
      </c>
      <c r="G12" s="148">
        <v>978.73220900000001</v>
      </c>
      <c r="H12" s="148">
        <v>1161</v>
      </c>
      <c r="I12" s="135">
        <v>1100.478842</v>
      </c>
      <c r="J12" s="135" t="s">
        <v>224</v>
      </c>
    </row>
    <row r="13" spans="1:10">
      <c r="A13" s="137" t="s">
        <v>225</v>
      </c>
      <c r="B13" s="141"/>
      <c r="C13" s="138"/>
      <c r="D13" s="149">
        <v>0.2782098353188831</v>
      </c>
      <c r="E13" s="149">
        <v>0.21036607924497872</v>
      </c>
      <c r="F13" s="149">
        <v>0.2864185597759224</v>
      </c>
      <c r="G13" s="149">
        <v>0.24042684212905074</v>
      </c>
      <c r="H13" s="149">
        <v>0.26</v>
      </c>
      <c r="I13" s="139">
        <v>0.21860192221450495</v>
      </c>
      <c r="J13" s="139" t="s">
        <v>224</v>
      </c>
    </row>
    <row r="14" spans="1:10">
      <c r="D14" s="150"/>
      <c r="E14" s="150"/>
      <c r="F14" s="150"/>
      <c r="G14" s="150"/>
      <c r="H14" s="151"/>
      <c r="I14" s="1"/>
      <c r="J14" s="1"/>
    </row>
    <row r="15" spans="1:10">
      <c r="A15" s="127" t="s">
        <v>233</v>
      </c>
      <c r="B15" s="497"/>
      <c r="C15" s="498"/>
      <c r="D15" s="146">
        <v>2011</v>
      </c>
      <c r="E15" s="146">
        <v>2012</v>
      </c>
      <c r="F15" s="146">
        <v>2013</v>
      </c>
      <c r="G15" s="146">
        <v>2014</v>
      </c>
      <c r="H15" s="146">
        <v>2015</v>
      </c>
      <c r="I15" s="130">
        <v>2016</v>
      </c>
      <c r="J15" s="130" t="s">
        <v>230</v>
      </c>
    </row>
    <row r="16" spans="1:10">
      <c r="A16" s="487" t="s">
        <v>97</v>
      </c>
      <c r="B16" s="490" t="s">
        <v>231</v>
      </c>
      <c r="C16" s="379" t="s">
        <v>65</v>
      </c>
      <c r="D16" s="132">
        <v>13.549100628000001</v>
      </c>
      <c r="E16" s="132">
        <v>8.6982267059999998</v>
      </c>
      <c r="F16" s="132">
        <v>11.269368</v>
      </c>
      <c r="G16" s="132">
        <v>20.018272000000003</v>
      </c>
      <c r="H16" s="132">
        <v>9</v>
      </c>
      <c r="I16" s="131">
        <v>7.4631772409999995</v>
      </c>
      <c r="J16" s="131">
        <v>9.6030425599999969</v>
      </c>
    </row>
    <row r="17" spans="1:10" ht="24" customHeight="1">
      <c r="A17" s="488"/>
      <c r="B17" s="491"/>
      <c r="C17" s="379" t="s">
        <v>232</v>
      </c>
      <c r="D17" s="132">
        <v>5</v>
      </c>
      <c r="E17" s="132">
        <v>2</v>
      </c>
      <c r="F17" s="132">
        <v>3</v>
      </c>
      <c r="G17" s="132">
        <v>2</v>
      </c>
      <c r="H17" s="132">
        <v>3.0920312031495749</v>
      </c>
      <c r="I17" s="132">
        <v>0.94707714999999992</v>
      </c>
      <c r="J17" s="132">
        <v>2.1362996600000002</v>
      </c>
    </row>
    <row r="18" spans="1:10">
      <c r="A18" s="488"/>
      <c r="B18" s="490" t="s">
        <v>116</v>
      </c>
      <c r="C18" s="379" t="s">
        <v>218</v>
      </c>
      <c r="D18" s="132">
        <v>55.548435908000009</v>
      </c>
      <c r="E18" s="132">
        <v>66.131419500000007</v>
      </c>
      <c r="F18" s="132">
        <v>114.26807699999999</v>
      </c>
      <c r="G18" s="132">
        <v>73.387769000000006</v>
      </c>
      <c r="H18" s="132">
        <v>59</v>
      </c>
      <c r="I18" s="131">
        <v>36.343000000000004</v>
      </c>
      <c r="J18" s="131">
        <v>24.548546296000001</v>
      </c>
    </row>
    <row r="19" spans="1:10">
      <c r="A19" s="488"/>
      <c r="B19" s="491"/>
      <c r="C19" s="379" t="s">
        <v>219</v>
      </c>
      <c r="D19" s="132">
        <v>65.868478053000004</v>
      </c>
      <c r="E19" s="132">
        <v>81.147141809999994</v>
      </c>
      <c r="F19" s="132">
        <v>135.149553</v>
      </c>
      <c r="G19" s="132">
        <v>95.674678</v>
      </c>
      <c r="H19" s="132">
        <v>84</v>
      </c>
      <c r="I19" s="131">
        <v>71.850999999999999</v>
      </c>
      <c r="J19" s="131">
        <v>61.145654770999997</v>
      </c>
    </row>
    <row r="20" spans="1:10">
      <c r="A20" s="488"/>
      <c r="B20" s="492" t="s">
        <v>220</v>
      </c>
      <c r="C20" s="493"/>
      <c r="D20" s="132">
        <v>0.71197503299999954</v>
      </c>
      <c r="E20" s="132">
        <v>0.58351252499999995</v>
      </c>
      <c r="F20" s="132">
        <v>0.44444699999999987</v>
      </c>
      <c r="G20" s="132">
        <v>0.34670200000000001</v>
      </c>
      <c r="H20" s="132">
        <v>0.22</v>
      </c>
      <c r="I20" s="131">
        <v>0.12</v>
      </c>
      <c r="J20" s="131">
        <v>0.06</v>
      </c>
    </row>
    <row r="21" spans="1:10">
      <c r="A21" s="489"/>
      <c r="B21" s="499" t="s">
        <v>221</v>
      </c>
      <c r="C21" s="500"/>
      <c r="D21" s="148">
        <v>69.809511569000009</v>
      </c>
      <c r="E21" s="148">
        <v>75.41315873100001</v>
      </c>
      <c r="F21" s="148">
        <v>125.981892</v>
      </c>
      <c r="G21" s="148">
        <v>93.752743000000009</v>
      </c>
      <c r="H21" s="148">
        <v>69</v>
      </c>
      <c r="I21" s="135">
        <v>43.926177240999998</v>
      </c>
      <c r="J21" s="135">
        <v>34.211588855999992</v>
      </c>
    </row>
    <row r="22" spans="1:10">
      <c r="A22" s="136"/>
      <c r="B22" s="501" t="s">
        <v>222</v>
      </c>
      <c r="C22" s="502"/>
      <c r="D22" s="149">
        <v>1.1426574061118933E-2</v>
      </c>
      <c r="E22" s="149">
        <v>1.222475335611431E-2</v>
      </c>
      <c r="F22" s="149">
        <v>2.4594549767196695E-2</v>
      </c>
      <c r="G22" s="149">
        <v>1.9096530975187643E-2</v>
      </c>
      <c r="H22" s="149">
        <v>1.4840225614444487E-2</v>
      </c>
      <c r="I22" s="139">
        <v>8.6100286664840386E-3</v>
      </c>
      <c r="J22" s="139">
        <v>5.8001527987964424E-3</v>
      </c>
    </row>
    <row r="23" spans="1:10">
      <c r="A23" s="503" t="s">
        <v>223</v>
      </c>
      <c r="B23" s="504"/>
      <c r="C23" s="505"/>
      <c r="D23" s="148">
        <v>129.680139344</v>
      </c>
      <c r="E23" s="148">
        <v>118.600865748</v>
      </c>
      <c r="F23" s="148">
        <v>152.27206199999998</v>
      </c>
      <c r="G23" s="148">
        <v>101.681667</v>
      </c>
      <c r="H23" s="148">
        <v>123</v>
      </c>
      <c r="I23" s="135">
        <v>90.258183000000002</v>
      </c>
      <c r="J23" s="135" t="s">
        <v>224</v>
      </c>
    </row>
    <row r="24" spans="1:10">
      <c r="A24" s="137" t="s">
        <v>225</v>
      </c>
      <c r="B24" s="141"/>
      <c r="C24" s="138"/>
      <c r="D24" s="149">
        <v>2.1342223425896572E-2</v>
      </c>
      <c r="E24" s="149">
        <v>2.0731992215006816E-2</v>
      </c>
      <c r="F24" s="149">
        <v>3.2576266014518122E-2</v>
      </c>
      <c r="G24" s="149">
        <v>2.4415460174458021E-2</v>
      </c>
      <c r="H24" s="149">
        <v>0.02</v>
      </c>
      <c r="I24" s="139">
        <v>1.5421936532554826E-2</v>
      </c>
      <c r="J24" s="139" t="s">
        <v>224</v>
      </c>
    </row>
    <row r="25" spans="1:10">
      <c r="D25" s="150"/>
      <c r="E25" s="150"/>
      <c r="F25" s="150"/>
      <c r="G25" s="150"/>
      <c r="H25" s="151"/>
      <c r="I25" s="1"/>
      <c r="J25" s="1"/>
    </row>
    <row r="26" spans="1:10">
      <c r="A26" s="127" t="s">
        <v>234</v>
      </c>
      <c r="B26" s="497"/>
      <c r="C26" s="498"/>
      <c r="D26" s="146">
        <v>2011</v>
      </c>
      <c r="E26" s="146">
        <v>2012</v>
      </c>
      <c r="F26" s="146">
        <v>2013</v>
      </c>
      <c r="G26" s="146">
        <v>2014</v>
      </c>
      <c r="H26" s="146">
        <v>2015</v>
      </c>
      <c r="I26" s="130">
        <v>2016</v>
      </c>
      <c r="J26" s="130" t="s">
        <v>230</v>
      </c>
    </row>
    <row r="27" spans="1:10">
      <c r="A27" s="487" t="s">
        <v>97</v>
      </c>
      <c r="B27" s="490" t="s">
        <v>231</v>
      </c>
      <c r="C27" s="379" t="s">
        <v>65</v>
      </c>
      <c r="D27" s="132">
        <v>601.94252790000007</v>
      </c>
      <c r="E27" s="132">
        <v>572.38688619000004</v>
      </c>
      <c r="F27" s="132">
        <v>724.68966599999999</v>
      </c>
      <c r="G27" s="132">
        <v>771.43456100000014</v>
      </c>
      <c r="H27" s="132">
        <v>702</v>
      </c>
      <c r="I27" s="131">
        <v>729.20665220399997</v>
      </c>
      <c r="J27" s="131">
        <v>759.66519011999947</v>
      </c>
    </row>
    <row r="28" spans="1:10" ht="33.75" customHeight="1">
      <c r="A28" s="488"/>
      <c r="B28" s="491"/>
      <c r="C28" s="379" t="s">
        <v>232</v>
      </c>
      <c r="D28" s="132">
        <v>87</v>
      </c>
      <c r="E28" s="132">
        <v>105</v>
      </c>
      <c r="F28" s="132">
        <v>92.785296037840453</v>
      </c>
      <c r="G28" s="132">
        <v>84.545401045357806</v>
      </c>
      <c r="H28" s="132">
        <v>66.489038910445785</v>
      </c>
      <c r="I28" s="132">
        <v>50.869058929999994</v>
      </c>
      <c r="J28" s="132">
        <v>61.613496378018382</v>
      </c>
    </row>
    <row r="29" spans="1:10">
      <c r="A29" s="488"/>
      <c r="B29" s="490" t="s">
        <v>116</v>
      </c>
      <c r="C29" s="379" t="s">
        <v>218</v>
      </c>
      <c r="D29" s="132">
        <v>703.4888659400001</v>
      </c>
      <c r="E29" s="132">
        <v>143.24065463700001</v>
      </c>
      <c r="F29" s="132">
        <v>456.13068299999986</v>
      </c>
      <c r="G29" s="132">
        <v>467.33922200000006</v>
      </c>
      <c r="H29" s="132">
        <v>131</v>
      </c>
      <c r="I29" s="131">
        <v>510.82299999999998</v>
      </c>
      <c r="J29" s="131">
        <v>812.94078535550045</v>
      </c>
    </row>
    <row r="30" spans="1:10">
      <c r="A30" s="488"/>
      <c r="B30" s="491"/>
      <c r="C30" s="379" t="s">
        <v>219</v>
      </c>
      <c r="D30" s="132">
        <v>1032.464481188</v>
      </c>
      <c r="E30" s="132">
        <v>709.6056915690001</v>
      </c>
      <c r="F30" s="132">
        <v>958.07707199999993</v>
      </c>
      <c r="G30" s="132">
        <v>1112.7551430000001</v>
      </c>
      <c r="H30" s="132">
        <v>840</v>
      </c>
      <c r="I30" s="131">
        <v>1294.6990000000001</v>
      </c>
      <c r="J30" s="131">
        <v>1686.6442350760001</v>
      </c>
    </row>
    <row r="31" spans="1:10">
      <c r="A31" s="488"/>
      <c r="B31" s="492" t="s">
        <v>220</v>
      </c>
      <c r="C31" s="493"/>
      <c r="D31" s="132">
        <v>62.93427791700001</v>
      </c>
      <c r="E31" s="132">
        <v>1102.2707200590003</v>
      </c>
      <c r="F31" s="132">
        <v>19.450205999999998</v>
      </c>
      <c r="G31" s="132">
        <v>16.159328000000002</v>
      </c>
      <c r="H31" s="132">
        <v>9</v>
      </c>
      <c r="I31" s="131">
        <v>4.2450000000000001</v>
      </c>
      <c r="J31" s="131">
        <v>7.0000000000000001E-3</v>
      </c>
    </row>
    <row r="32" spans="1:10">
      <c r="A32" s="489"/>
      <c r="B32" s="499" t="s">
        <v>221</v>
      </c>
      <c r="C32" s="500"/>
      <c r="D32" s="148">
        <v>1368.3656717570002</v>
      </c>
      <c r="E32" s="148">
        <v>1817.8982608860003</v>
      </c>
      <c r="F32" s="148">
        <v>1200.2705549999998</v>
      </c>
      <c r="G32" s="148">
        <v>1254.9331110000001</v>
      </c>
      <c r="H32" s="148">
        <v>842</v>
      </c>
      <c r="I32" s="135">
        <v>1244.2746522039999</v>
      </c>
      <c r="J32" s="135">
        <v>1573.9439754754999</v>
      </c>
    </row>
    <row r="33" spans="1:10">
      <c r="A33" s="136"/>
      <c r="B33" s="501" t="s">
        <v>222</v>
      </c>
      <c r="C33" s="502"/>
      <c r="D33" s="149">
        <v>0.22397709623809217</v>
      </c>
      <c r="E33" s="149">
        <v>0.2946880655816525</v>
      </c>
      <c r="F33" s="149">
        <v>0.23432029342001226</v>
      </c>
      <c r="G33" s="149">
        <v>0.25561779057493916</v>
      </c>
      <c r="H33" s="149">
        <v>0.18130884337647396</v>
      </c>
      <c r="I33" s="139">
        <v>0.24389193636582443</v>
      </c>
      <c r="J33" s="139">
        <v>0.2668427822200361</v>
      </c>
    </row>
    <row r="34" spans="1:10">
      <c r="A34" s="503" t="s">
        <v>223</v>
      </c>
      <c r="B34" s="504"/>
      <c r="C34" s="505"/>
      <c r="D34" s="148">
        <v>869.09138194900004</v>
      </c>
      <c r="E34" s="148">
        <v>814.02331287599998</v>
      </c>
      <c r="F34" s="148">
        <v>766.91213100000004</v>
      </c>
      <c r="G34" s="148">
        <v>784.40573800000004</v>
      </c>
      <c r="H34" s="148">
        <v>966</v>
      </c>
      <c r="I34" s="135">
        <v>883.78143299999999</v>
      </c>
      <c r="J34" s="135" t="s">
        <v>224</v>
      </c>
    </row>
    <row r="35" spans="1:10">
      <c r="A35" s="137" t="s">
        <v>225</v>
      </c>
      <c r="B35" s="141"/>
      <c r="C35" s="138"/>
      <c r="D35" s="149">
        <v>0.23937235905469165</v>
      </c>
      <c r="E35" s="149">
        <v>0.28124243968584012</v>
      </c>
      <c r="F35" s="149">
        <v>0.23030568140027319</v>
      </c>
      <c r="G35" s="149">
        <v>0.2547729258628742</v>
      </c>
      <c r="H35" s="149">
        <v>0.22</v>
      </c>
      <c r="I35" s="139">
        <v>0.24457951600909006</v>
      </c>
      <c r="J35" s="139" t="s">
        <v>224</v>
      </c>
    </row>
    <row r="36" spans="1:10">
      <c r="D36" s="150"/>
      <c r="E36" s="150"/>
      <c r="F36" s="150"/>
      <c r="G36" s="150"/>
      <c r="H36" s="151"/>
      <c r="I36" s="1"/>
      <c r="J36" s="1"/>
    </row>
    <row r="37" spans="1:10">
      <c r="A37" s="127" t="s">
        <v>235</v>
      </c>
      <c r="B37" s="497"/>
      <c r="C37" s="498"/>
      <c r="D37" s="146">
        <v>2011</v>
      </c>
      <c r="E37" s="146">
        <v>2012</v>
      </c>
      <c r="F37" s="146">
        <v>2013</v>
      </c>
      <c r="G37" s="146">
        <v>2014</v>
      </c>
      <c r="H37" s="146">
        <v>2015</v>
      </c>
      <c r="I37" s="130">
        <v>2016</v>
      </c>
      <c r="J37" s="130" t="s">
        <v>230</v>
      </c>
    </row>
    <row r="38" spans="1:10">
      <c r="A38" s="487" t="s">
        <v>97</v>
      </c>
      <c r="B38" s="490" t="s">
        <v>231</v>
      </c>
      <c r="C38" s="379" t="s">
        <v>65</v>
      </c>
      <c r="D38" s="132">
        <v>692.24109875200008</v>
      </c>
      <c r="E38" s="132">
        <v>722.22512244300003</v>
      </c>
      <c r="F38" s="132">
        <v>702.85149899999999</v>
      </c>
      <c r="G38" s="132">
        <v>691.49713900000006</v>
      </c>
      <c r="H38" s="132">
        <v>639</v>
      </c>
      <c r="I38" s="131">
        <v>640.81545443899847</v>
      </c>
      <c r="J38" s="131">
        <v>664.95592856999986</v>
      </c>
    </row>
    <row r="39" spans="1:10">
      <c r="A39" s="488"/>
      <c r="B39" s="491"/>
      <c r="C39" s="379" t="s">
        <v>232</v>
      </c>
      <c r="D39" s="132">
        <v>36</v>
      </c>
      <c r="E39" s="132">
        <v>42</v>
      </c>
      <c r="F39" s="132">
        <v>38.687963030611201</v>
      </c>
      <c r="G39" s="132">
        <v>42.281739610760702</v>
      </c>
      <c r="H39" s="132">
        <v>36.654170192430229</v>
      </c>
      <c r="I39" s="132">
        <v>44.108610090000006</v>
      </c>
      <c r="J39" s="132">
        <v>33.83092662266013</v>
      </c>
    </row>
    <row r="40" spans="1:10">
      <c r="A40" s="488"/>
      <c r="B40" s="490" t="s">
        <v>116</v>
      </c>
      <c r="C40" s="379" t="s">
        <v>218</v>
      </c>
      <c r="D40" s="132">
        <v>949.674010684</v>
      </c>
      <c r="E40" s="132">
        <v>1147.527951498</v>
      </c>
      <c r="F40" s="132">
        <v>566.69252400000005</v>
      </c>
      <c r="G40" s="132">
        <v>745.03245000000004</v>
      </c>
      <c r="H40" s="132">
        <v>792</v>
      </c>
      <c r="I40" s="131">
        <v>577.43600000000004</v>
      </c>
      <c r="J40" s="131">
        <v>880.93788411357991</v>
      </c>
    </row>
    <row r="41" spans="1:10">
      <c r="A41" s="488"/>
      <c r="B41" s="491"/>
      <c r="C41" s="379" t="s">
        <v>219</v>
      </c>
      <c r="D41" s="132">
        <v>1276.6143841710002</v>
      </c>
      <c r="E41" s="132">
        <v>1571.064682644</v>
      </c>
      <c r="F41" s="132">
        <v>995.62907700000005</v>
      </c>
      <c r="G41" s="132">
        <v>1222.5014000000001</v>
      </c>
      <c r="H41" s="132">
        <v>1322</v>
      </c>
      <c r="I41" s="131">
        <v>1162.7270000000001</v>
      </c>
      <c r="J41" s="131">
        <v>1557.871499464</v>
      </c>
    </row>
    <row r="42" spans="1:10">
      <c r="A42" s="488"/>
      <c r="B42" s="492" t="s">
        <v>220</v>
      </c>
      <c r="C42" s="493"/>
      <c r="D42" s="132">
        <v>5.0701252350000008</v>
      </c>
      <c r="E42" s="132">
        <v>6.7220642880000003</v>
      </c>
      <c r="F42" s="132">
        <v>1.9962450000000003</v>
      </c>
      <c r="G42" s="132">
        <v>2.1254339999999998</v>
      </c>
      <c r="H42" s="132">
        <v>0.14599999999999999</v>
      </c>
      <c r="I42" s="131">
        <v>72.355999999999995</v>
      </c>
      <c r="J42" s="131">
        <v>1.46</v>
      </c>
    </row>
    <row r="43" spans="1:10">
      <c r="A43" s="489"/>
      <c r="B43" s="499" t="s">
        <v>221</v>
      </c>
      <c r="C43" s="500"/>
      <c r="D43" s="148">
        <v>1646.9852346710002</v>
      </c>
      <c r="E43" s="148">
        <v>1876.4751382289999</v>
      </c>
      <c r="F43" s="148">
        <v>1271.540268</v>
      </c>
      <c r="G43" s="148">
        <v>1438.655023</v>
      </c>
      <c r="H43" s="148">
        <v>1431</v>
      </c>
      <c r="I43" s="135">
        <v>1290.6074544389983</v>
      </c>
      <c r="J43" s="135">
        <v>1635.1938126835798</v>
      </c>
    </row>
    <row r="44" spans="1:10">
      <c r="A44" s="136"/>
      <c r="B44" s="501" t="s">
        <v>222</v>
      </c>
      <c r="C44" s="502"/>
      <c r="D44" s="149">
        <v>0.26958215776852068</v>
      </c>
      <c r="E44" s="149">
        <v>0.30418359514094107</v>
      </c>
      <c r="F44" s="149">
        <v>0.24823377317051742</v>
      </c>
      <c r="G44" s="149">
        <v>0.29304017493470874</v>
      </c>
      <c r="H44" s="149">
        <v>0.30777337469956612</v>
      </c>
      <c r="I44" s="139">
        <v>0.25297369081154297</v>
      </c>
      <c r="J44" s="139">
        <v>0.2772269364375905</v>
      </c>
    </row>
    <row r="45" spans="1:10">
      <c r="A45" s="503" t="s">
        <v>223</v>
      </c>
      <c r="B45" s="504"/>
      <c r="C45" s="505"/>
      <c r="D45" s="148">
        <v>760.92871026900002</v>
      </c>
      <c r="E45" s="148">
        <v>725.30606857500004</v>
      </c>
      <c r="F45" s="148">
        <v>708.90049799999997</v>
      </c>
      <c r="G45" s="148">
        <v>706.50330600000007</v>
      </c>
      <c r="H45" s="148">
        <v>741</v>
      </c>
      <c r="I45" s="135">
        <v>866.97953900000005</v>
      </c>
      <c r="J45" s="135" t="s">
        <v>224</v>
      </c>
    </row>
    <row r="46" spans="1:10">
      <c r="A46" s="137" t="s">
        <v>225</v>
      </c>
      <c r="B46" s="141"/>
      <c r="C46" s="138"/>
      <c r="D46" s="149">
        <v>0.25760853842815856</v>
      </c>
      <c r="E46" s="149">
        <v>0.27802169389280418</v>
      </c>
      <c r="F46" s="149">
        <v>0.23185785607636697</v>
      </c>
      <c r="G46" s="149">
        <v>0.26799286650496407</v>
      </c>
      <c r="H46" s="149">
        <v>0.27</v>
      </c>
      <c r="I46" s="139">
        <v>0.24797353146462373</v>
      </c>
      <c r="J46" s="139" t="s">
        <v>224</v>
      </c>
    </row>
  </sheetData>
  <mergeCells count="33">
    <mergeCell ref="B44:C44"/>
    <mergeCell ref="A45:C45"/>
    <mergeCell ref="B33:C33"/>
    <mergeCell ref="A34:C34"/>
    <mergeCell ref="B37:C37"/>
    <mergeCell ref="A38:A43"/>
    <mergeCell ref="B38:B39"/>
    <mergeCell ref="B40:B41"/>
    <mergeCell ref="B42:C42"/>
    <mergeCell ref="B43:C43"/>
    <mergeCell ref="B22:C22"/>
    <mergeCell ref="A23:C23"/>
    <mergeCell ref="B26:C26"/>
    <mergeCell ref="A27:A32"/>
    <mergeCell ref="B27:B28"/>
    <mergeCell ref="B29:B30"/>
    <mergeCell ref="B31:C31"/>
    <mergeCell ref="B32:C32"/>
    <mergeCell ref="B11:C11"/>
    <mergeCell ref="A12:C12"/>
    <mergeCell ref="B15:C15"/>
    <mergeCell ref="A16:A21"/>
    <mergeCell ref="B16:B17"/>
    <mergeCell ref="B18:B19"/>
    <mergeCell ref="B20:C20"/>
    <mergeCell ref="B21:C21"/>
    <mergeCell ref="A1:J1"/>
    <mergeCell ref="B4:C4"/>
    <mergeCell ref="A5:A10"/>
    <mergeCell ref="B5:B6"/>
    <mergeCell ref="B7:B8"/>
    <mergeCell ref="B9:C9"/>
    <mergeCell ref="B10:C10"/>
  </mergeCells>
  <printOptions horizontalCentered="1"/>
  <pageMargins left="0.70866141732283472" right="0.70866141732283472" top="0.74803149606299213" bottom="0.74803149606299213" header="0.31496062992125984" footer="0.31496062992125984"/>
  <pageSetup paperSize="9" orientation="landscape" horizontalDpi="1200" verticalDpi="1200" r:id="rId1"/>
  <headerFooter>
    <oddHeader>&amp;C&amp;"-,Gras"Document de politique transversale (DPT) - "Politique française en faveur du développement" (2019)</oddHeader>
  </headerFooter>
  <rowBreaks count="1" manualBreakCount="1">
    <brk id="2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zoomScaleNormal="100" workbookViewId="0"/>
  </sheetViews>
  <sheetFormatPr baseColWidth="10" defaultRowHeight="15"/>
  <cols>
    <col min="1" max="1" width="52.5703125" bestFit="1" customWidth="1"/>
  </cols>
  <sheetData>
    <row r="1" spans="1:2">
      <c r="A1" s="258" t="s">
        <v>238</v>
      </c>
    </row>
    <row r="2" spans="1:2" ht="15.75" thickBot="1"/>
    <row r="3" spans="1:2">
      <c r="A3" s="259" t="s">
        <v>11</v>
      </c>
      <c r="B3" s="260">
        <v>447</v>
      </c>
    </row>
    <row r="4" spans="1:2">
      <c r="A4" s="261" t="s">
        <v>12</v>
      </c>
      <c r="B4" s="262">
        <v>325</v>
      </c>
    </row>
    <row r="5" spans="1:2">
      <c r="A5" s="261" t="s">
        <v>13</v>
      </c>
      <c r="B5" s="262">
        <v>317</v>
      </c>
    </row>
    <row r="6" spans="1:2" ht="15.75" thickBot="1">
      <c r="A6" s="263" t="s">
        <v>14</v>
      </c>
      <c r="B6" s="264">
        <v>1089</v>
      </c>
    </row>
    <row r="7" spans="1:2">
      <c r="A7" s="265" t="s">
        <v>23</v>
      </c>
      <c r="B7" s="21"/>
    </row>
  </sheetData>
  <printOptions horizontalCentered="1"/>
  <pageMargins left="0.70866141732283472" right="0.70866141732283472" top="0.74803149606299213" bottom="0.74803149606299213" header="0.31496062992125984" footer="0.31496062992125984"/>
  <pageSetup paperSize="9" orientation="portrait" horizontalDpi="1200" verticalDpi="1200" r:id="rId1"/>
  <headerFooter>
    <oddHeader>&amp;C&amp;"-,Gras"Document de politique transversale (DPT) - "Politique française en faveur du développement" (2019)</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showGridLines="0" zoomScaleNormal="100" workbookViewId="0"/>
  </sheetViews>
  <sheetFormatPr baseColWidth="10" defaultRowHeight="15"/>
  <cols>
    <col min="1" max="1" width="33.85546875" customWidth="1"/>
  </cols>
  <sheetData>
    <row r="1" spans="1:8">
      <c r="A1" s="258" t="s">
        <v>440</v>
      </c>
    </row>
    <row r="3" spans="1:8">
      <c r="A3" s="258" t="s">
        <v>25</v>
      </c>
    </row>
    <row r="5" spans="1:8">
      <c r="A5" s="2"/>
      <c r="B5" s="3">
        <v>2012</v>
      </c>
      <c r="C5" s="3">
        <v>2013</v>
      </c>
      <c r="D5" s="3">
        <v>2014</v>
      </c>
      <c r="E5" s="3">
        <v>2015</v>
      </c>
      <c r="F5" s="3">
        <v>2016</v>
      </c>
      <c r="G5" s="3">
        <v>2017</v>
      </c>
    </row>
    <row r="6" spans="1:8">
      <c r="A6" s="4" t="s">
        <v>27</v>
      </c>
      <c r="B6" s="5">
        <v>1111.9644768339999</v>
      </c>
      <c r="C6" s="5">
        <v>1085.1698698226999</v>
      </c>
      <c r="D6" s="5">
        <v>1143.4625828546002</v>
      </c>
      <c r="E6" s="5">
        <v>1059.4706500394998</v>
      </c>
      <c r="F6" s="5">
        <v>1303.4175245417</v>
      </c>
      <c r="G6" s="6">
        <v>1215.0245036600008</v>
      </c>
    </row>
    <row r="7" spans="1:8">
      <c r="A7" s="4" t="s">
        <v>28</v>
      </c>
      <c r="B7" s="5">
        <v>146.24118359400001</v>
      </c>
      <c r="C7" s="5">
        <v>474.51080299769995</v>
      </c>
      <c r="D7" s="5">
        <v>233.29039513570001</v>
      </c>
      <c r="E7" s="5">
        <v>252.96653257199998</v>
      </c>
      <c r="F7" s="5">
        <v>175.61933914760002</v>
      </c>
      <c r="G7" s="6">
        <v>172.03515763000001</v>
      </c>
    </row>
    <row r="8" spans="1:8">
      <c r="A8" s="4" t="s">
        <v>29</v>
      </c>
      <c r="B8" s="5">
        <v>716.00320202199998</v>
      </c>
      <c r="C8" s="5">
        <v>264.5535972573</v>
      </c>
      <c r="D8" s="5">
        <v>832.3418652127001</v>
      </c>
      <c r="E8" s="5">
        <v>745.325728443</v>
      </c>
      <c r="F8" s="5">
        <v>764.70262572650006</v>
      </c>
      <c r="G8" s="6">
        <v>878.8388746899999</v>
      </c>
    </row>
    <row r="9" spans="1:8">
      <c r="A9" s="4" t="s">
        <v>30</v>
      </c>
      <c r="B9" s="5">
        <v>108.55247513400001</v>
      </c>
      <c r="C9" s="5">
        <v>141.7629273732</v>
      </c>
      <c r="D9" s="5">
        <v>136.21901079360001</v>
      </c>
      <c r="E9" s="5">
        <v>127.43001978299999</v>
      </c>
      <c r="F9" s="5">
        <v>441.49508524999999</v>
      </c>
      <c r="G9" s="6">
        <v>340.91291599999977</v>
      </c>
    </row>
    <row r="10" spans="1:8">
      <c r="A10" s="4" t="s">
        <v>31</v>
      </c>
      <c r="B10" s="5">
        <v>324.67325618000001</v>
      </c>
      <c r="C10" s="5">
        <v>282.14217146070001</v>
      </c>
      <c r="D10" s="5">
        <v>334.25219874350006</v>
      </c>
      <c r="E10" s="5">
        <v>352.53801892199999</v>
      </c>
      <c r="F10" s="5">
        <v>527.89160702239997</v>
      </c>
      <c r="G10" s="6">
        <v>626.48423500000013</v>
      </c>
    </row>
    <row r="11" spans="1:8">
      <c r="A11" s="4" t="s">
        <v>32</v>
      </c>
      <c r="B11" s="5">
        <v>6850.2682502320004</v>
      </c>
      <c r="C11" s="5">
        <v>4723.9752998015992</v>
      </c>
      <c r="D11" s="5">
        <v>4503.0601834388008</v>
      </c>
      <c r="E11" s="5">
        <v>5851.3637268345001</v>
      </c>
      <c r="F11" s="5">
        <v>5029.7881075224996</v>
      </c>
      <c r="G11" s="6">
        <v>6216.5287326099997</v>
      </c>
    </row>
    <row r="12" spans="1:8">
      <c r="A12" s="7" t="s">
        <v>33</v>
      </c>
      <c r="B12" s="5">
        <v>40.962204143999998</v>
      </c>
      <c r="C12" s="5">
        <v>35.128443042000001</v>
      </c>
      <c r="D12" s="5">
        <v>36.364125676000008</v>
      </c>
      <c r="E12" s="5">
        <v>36.509008302000005</v>
      </c>
      <c r="F12" s="5">
        <v>34.625108941500002</v>
      </c>
      <c r="G12" s="6">
        <v>36.910974000000003</v>
      </c>
    </row>
    <row r="13" spans="1:8">
      <c r="A13" s="7" t="s">
        <v>34</v>
      </c>
      <c r="B13" s="5">
        <v>36.691878844000001</v>
      </c>
      <c r="C13" s="5">
        <v>30.7721377674</v>
      </c>
      <c r="D13" s="5">
        <v>36.161286163500002</v>
      </c>
      <c r="E13" s="5">
        <v>32.466743604000001</v>
      </c>
      <c r="F13" s="5">
        <v>138.67328638089998</v>
      </c>
      <c r="G13" s="6">
        <v>160.63837067999998</v>
      </c>
    </row>
    <row r="14" spans="1:8">
      <c r="A14" s="2" t="s">
        <v>35</v>
      </c>
      <c r="B14" s="8">
        <v>9257.7028439960013</v>
      </c>
      <c r="C14" s="8">
        <v>6972.1146687131995</v>
      </c>
      <c r="D14" s="8">
        <v>7182.6262361789013</v>
      </c>
      <c r="E14" s="8">
        <v>8389.0946765940007</v>
      </c>
      <c r="F14" s="8">
        <v>8242.9142892107011</v>
      </c>
      <c r="G14" s="9">
        <v>9449.8244195900006</v>
      </c>
    </row>
    <row r="15" spans="1:8" s="17" customFormat="1">
      <c r="A15" s="20" t="s">
        <v>44</v>
      </c>
      <c r="B15" s="18"/>
      <c r="C15" s="18"/>
      <c r="D15" s="18"/>
      <c r="E15" s="18"/>
      <c r="F15" s="18"/>
      <c r="G15" s="19"/>
    </row>
    <row r="16" spans="1:8">
      <c r="A16" s="15"/>
      <c r="B16" s="15"/>
      <c r="C16" s="15"/>
      <c r="D16" s="15"/>
      <c r="E16" s="15"/>
      <c r="F16" s="15"/>
      <c r="G16" s="16"/>
      <c r="H16" s="17"/>
    </row>
    <row r="17" spans="1:8" ht="37.5" customHeight="1">
      <c r="A17" s="402" t="s">
        <v>42</v>
      </c>
      <c r="B17" s="402"/>
      <c r="C17" s="402"/>
      <c r="D17" s="402"/>
      <c r="E17" s="402"/>
      <c r="F17" s="402"/>
      <c r="G17" s="402"/>
      <c r="H17" s="17"/>
    </row>
    <row r="18" spans="1:8">
      <c r="A18" s="15"/>
      <c r="B18" s="15"/>
      <c r="C18" s="15"/>
      <c r="D18" s="15"/>
      <c r="E18" s="15"/>
      <c r="F18" s="15"/>
      <c r="G18" s="16"/>
      <c r="H18" s="17"/>
    </row>
    <row r="19" spans="1:8">
      <c r="A19" s="2" t="s">
        <v>36</v>
      </c>
      <c r="B19" s="3">
        <v>2012</v>
      </c>
      <c r="C19" s="3">
        <v>2013</v>
      </c>
      <c r="D19" s="3">
        <v>2014</v>
      </c>
      <c r="E19" s="3">
        <v>2015</v>
      </c>
      <c r="F19" s="3">
        <v>2016</v>
      </c>
      <c r="G19" s="3">
        <v>2017</v>
      </c>
    </row>
    <row r="20" spans="1:8">
      <c r="A20" s="10" t="s">
        <v>37</v>
      </c>
      <c r="B20" s="11">
        <v>605.70266591799998</v>
      </c>
      <c r="C20" s="11">
        <v>458.74646376570001</v>
      </c>
      <c r="D20" s="11">
        <v>722.49975641519995</v>
      </c>
      <c r="E20" s="11">
        <v>930.91957173449998</v>
      </c>
      <c r="F20" s="11">
        <v>1316.1438324889</v>
      </c>
      <c r="G20" s="11">
        <v>2641.7226757600056</v>
      </c>
    </row>
    <row r="21" spans="1:8">
      <c r="A21" s="12" t="s">
        <v>38</v>
      </c>
      <c r="B21" s="11">
        <v>2661.1652889860002</v>
      </c>
      <c r="C21" s="11">
        <v>1205.1187840071</v>
      </c>
      <c r="D21" s="11">
        <v>2547.7857892677002</v>
      </c>
      <c r="E21" s="11">
        <v>3001.6612061024998</v>
      </c>
      <c r="F21" s="11">
        <v>2174.8806127836001</v>
      </c>
      <c r="G21" s="11">
        <v>4250.5247177899955</v>
      </c>
    </row>
    <row r="22" spans="1:8">
      <c r="A22" s="12" t="s">
        <v>39</v>
      </c>
      <c r="B22" s="11">
        <v>481.19480962800003</v>
      </c>
      <c r="C22" s="11">
        <v>366.46914221369997</v>
      </c>
      <c r="D22" s="11">
        <v>884.33347952810004</v>
      </c>
      <c r="E22" s="11">
        <v>1090.6090568325001</v>
      </c>
      <c r="F22" s="11">
        <v>977.41863242299985</v>
      </c>
      <c r="G22" s="11">
        <v>1535.7598695900003</v>
      </c>
    </row>
    <row r="23" spans="1:8">
      <c r="A23" s="12" t="s">
        <v>40</v>
      </c>
      <c r="B23" s="11">
        <v>2508.8135875840003</v>
      </c>
      <c r="C23" s="11">
        <v>1226.6209784538</v>
      </c>
      <c r="D23" s="11">
        <v>1632.1560161342002</v>
      </c>
      <c r="E23" s="11">
        <v>2334.7776349559999</v>
      </c>
      <c r="F23" s="11">
        <v>1747.6691504054002</v>
      </c>
      <c r="G23" s="11">
        <v>2788.6618510100002</v>
      </c>
    </row>
    <row r="24" spans="1:8">
      <c r="A24" s="13" t="s">
        <v>41</v>
      </c>
      <c r="B24" s="14">
        <v>405.36561510999996</v>
      </c>
      <c r="C24" s="14">
        <v>188.68180506479999</v>
      </c>
      <c r="D24" s="14">
        <v>534.90498032990001</v>
      </c>
      <c r="E24" s="14">
        <v>1440.6984133409999</v>
      </c>
      <c r="F24" s="14">
        <v>1722.6366605351</v>
      </c>
      <c r="G24" s="14">
        <v>2101.6049984300007</v>
      </c>
    </row>
    <row r="25" spans="1:8">
      <c r="A25" s="400" t="s">
        <v>43</v>
      </c>
      <c r="B25" s="400"/>
      <c r="C25" s="400"/>
      <c r="D25" s="400"/>
      <c r="E25" s="400"/>
      <c r="F25" s="400"/>
      <c r="G25" s="400"/>
    </row>
    <row r="26" spans="1:8">
      <c r="A26" s="401"/>
      <c r="B26" s="401"/>
      <c r="C26" s="401"/>
      <c r="D26" s="401"/>
      <c r="E26" s="401"/>
      <c r="F26" s="401"/>
      <c r="G26" s="401"/>
    </row>
    <row r="27" spans="1:8">
      <c r="A27" s="401"/>
      <c r="B27" s="401"/>
      <c r="C27" s="401"/>
      <c r="D27" s="401"/>
      <c r="E27" s="401"/>
      <c r="F27" s="401"/>
      <c r="G27" s="401"/>
    </row>
  </sheetData>
  <mergeCells count="2">
    <mergeCell ref="A25:G27"/>
    <mergeCell ref="A17:G17"/>
  </mergeCells>
  <pageMargins left="0.70866141732283472" right="0.70866141732283472" top="0.74803149606299213" bottom="0.74803149606299213" header="0.31496062992125984" footer="0.31496062992125984"/>
  <pageSetup paperSize="9" orientation="landscape" horizontalDpi="1200" verticalDpi="1200" r:id="rId1"/>
  <headerFooter>
    <oddHeader>&amp;C&amp;"-,Gras"Document de politique transversale (DPT) - "Politique française en faveur du développement" (2019)</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zoomScaleNormal="100" workbookViewId="0">
      <selection activeCell="I9" sqref="I9"/>
    </sheetView>
  </sheetViews>
  <sheetFormatPr baseColWidth="10" defaultRowHeight="15"/>
  <cols>
    <col min="1" max="1" width="37.5703125" style="52" customWidth="1"/>
  </cols>
  <sheetData>
    <row r="1" spans="1:6" ht="15.75">
      <c r="A1" s="403" t="s">
        <v>441</v>
      </c>
      <c r="B1" s="403"/>
      <c r="C1" s="403"/>
      <c r="D1" s="403"/>
      <c r="E1" s="403"/>
      <c r="F1" s="403"/>
    </row>
    <row r="2" spans="1:6" ht="15.75" thickBot="1"/>
    <row r="3" spans="1:6" ht="34.5" thickBot="1">
      <c r="A3" s="53" t="s">
        <v>67</v>
      </c>
      <c r="B3" s="22">
        <v>2016</v>
      </c>
      <c r="C3" s="22">
        <v>2017</v>
      </c>
      <c r="D3" s="22" t="s">
        <v>68</v>
      </c>
      <c r="E3" s="23" t="s">
        <v>69</v>
      </c>
      <c r="F3" s="24" t="s">
        <v>70</v>
      </c>
    </row>
    <row r="4" spans="1:6">
      <c r="A4" s="54" t="s">
        <v>71</v>
      </c>
      <c r="B4" s="25">
        <v>6319.1036836009989</v>
      </c>
      <c r="C4" s="25">
        <v>6976.9858165487803</v>
      </c>
      <c r="D4" s="25">
        <v>5816.6582868486403</v>
      </c>
      <c r="E4" s="26">
        <v>6374.7428223052048</v>
      </c>
      <c r="F4" s="27">
        <v>6990.2795398244834</v>
      </c>
    </row>
    <row r="5" spans="1:6">
      <c r="A5" s="55" t="s">
        <v>72</v>
      </c>
      <c r="B5" s="28">
        <v>2217.3558788399969</v>
      </c>
      <c r="C5" s="28">
        <v>2176.8404974900004</v>
      </c>
      <c r="D5" s="28">
        <v>2176.8404974900004</v>
      </c>
      <c r="E5" s="29">
        <v>2377.5754762929478</v>
      </c>
      <c r="F5" s="30">
        <v>2771.1735708562778</v>
      </c>
    </row>
    <row r="6" spans="1:6">
      <c r="A6" s="55" t="s">
        <v>73</v>
      </c>
      <c r="B6" s="28">
        <v>1798.894</v>
      </c>
      <c r="C6" s="28">
        <v>2458.1319190587801</v>
      </c>
      <c r="D6" s="28">
        <v>1297.80438935864</v>
      </c>
      <c r="E6" s="29">
        <v>1586.9446054021137</v>
      </c>
      <c r="F6" s="30">
        <v>1709.8242224533158</v>
      </c>
    </row>
    <row r="7" spans="1:6">
      <c r="A7" s="55" t="s">
        <v>74</v>
      </c>
      <c r="B7" s="28">
        <v>2302.8538047610014</v>
      </c>
      <c r="C7" s="28">
        <v>2342.0133999999994</v>
      </c>
      <c r="D7" s="28">
        <v>2342.0133999999994</v>
      </c>
      <c r="E7" s="29">
        <v>2410.2227406101433</v>
      </c>
      <c r="F7" s="30">
        <v>2509.2817465148896</v>
      </c>
    </row>
    <row r="8" spans="1:6">
      <c r="A8" s="60" t="s">
        <v>75</v>
      </c>
      <c r="B8" s="28">
        <v>701.14620673100012</v>
      </c>
      <c r="C8" s="28">
        <v>752.79697300000032</v>
      </c>
      <c r="D8" s="28">
        <v>752.79697300000032</v>
      </c>
      <c r="E8" s="29">
        <v>762.76816899999994</v>
      </c>
      <c r="F8" s="30">
        <v>777.289219</v>
      </c>
    </row>
    <row r="9" spans="1:6">
      <c r="A9" s="60" t="s">
        <v>76</v>
      </c>
      <c r="B9" s="28">
        <v>386.97251799999998</v>
      </c>
      <c r="C9" s="28">
        <v>502.335105</v>
      </c>
      <c r="D9" s="28">
        <v>502.335105</v>
      </c>
      <c r="E9" s="29">
        <v>552.56861500000002</v>
      </c>
      <c r="F9" s="30">
        <v>556.52945999999997</v>
      </c>
    </row>
    <row r="10" spans="1:6">
      <c r="A10" s="60" t="s">
        <v>77</v>
      </c>
      <c r="B10" s="28">
        <v>348.06770703000007</v>
      </c>
      <c r="C10" s="28">
        <v>341.57900000000001</v>
      </c>
      <c r="D10" s="28">
        <v>341.57900000000001</v>
      </c>
      <c r="E10" s="29">
        <v>334.73</v>
      </c>
      <c r="F10" s="30">
        <v>335.65300000000002</v>
      </c>
    </row>
    <row r="11" spans="1:6">
      <c r="A11" s="60" t="s">
        <v>78</v>
      </c>
      <c r="B11" s="28">
        <v>430.51442400000053</v>
      </c>
      <c r="C11" s="28">
        <v>428.55468999999908</v>
      </c>
      <c r="D11" s="28">
        <v>428.55468999999908</v>
      </c>
      <c r="E11" s="29">
        <v>407.97666900000002</v>
      </c>
      <c r="F11" s="30">
        <v>388.64237400000002</v>
      </c>
    </row>
    <row r="12" spans="1:6">
      <c r="A12" s="54" t="s">
        <v>79</v>
      </c>
      <c r="B12" s="25">
        <v>-358.63417723145994</v>
      </c>
      <c r="C12" s="25">
        <v>125.27999999999997</v>
      </c>
      <c r="D12" s="25">
        <v>447.74840810000001</v>
      </c>
      <c r="E12" s="26">
        <v>658.78402705000008</v>
      </c>
      <c r="F12" s="27">
        <v>202.96373761500001</v>
      </c>
    </row>
    <row r="13" spans="1:6">
      <c r="A13" s="56" t="s">
        <v>80</v>
      </c>
      <c r="B13" s="28">
        <v>-55.167000000000002</v>
      </c>
      <c r="C13" s="28">
        <v>-94.906000000000006</v>
      </c>
      <c r="D13" s="28">
        <v>140.071</v>
      </c>
      <c r="E13" s="31">
        <v>113.55402705</v>
      </c>
      <c r="F13" s="32">
        <v>168.883737615</v>
      </c>
    </row>
    <row r="14" spans="1:6">
      <c r="A14" s="56" t="s">
        <v>81</v>
      </c>
      <c r="B14" s="28">
        <v>-303.46717723145997</v>
      </c>
      <c r="C14" s="28">
        <v>220.18599999999998</v>
      </c>
      <c r="D14" s="28">
        <v>307.67740809999998</v>
      </c>
      <c r="E14" s="33">
        <v>545.23</v>
      </c>
      <c r="F14" s="34">
        <v>34.08</v>
      </c>
    </row>
    <row r="15" spans="1:6">
      <c r="A15" s="54" t="s">
        <v>82</v>
      </c>
      <c r="B15" s="25">
        <v>366.62558701</v>
      </c>
      <c r="C15" s="25">
        <v>325.38746162000001</v>
      </c>
      <c r="D15" s="25">
        <v>325.38746162000001</v>
      </c>
      <c r="E15" s="35">
        <v>344.30536844</v>
      </c>
      <c r="F15" s="36">
        <v>395.51458274000004</v>
      </c>
    </row>
    <row r="16" spans="1:6">
      <c r="A16" s="54" t="s">
        <v>83</v>
      </c>
      <c r="B16" s="25">
        <v>1607.5646850000001</v>
      </c>
      <c r="C16" s="25">
        <v>1526.973677</v>
      </c>
      <c r="D16" s="25">
        <v>1526.973677</v>
      </c>
      <c r="E16" s="26">
        <v>1486</v>
      </c>
      <c r="F16" s="27">
        <v>1587</v>
      </c>
    </row>
    <row r="17" spans="1:6">
      <c r="A17" s="54" t="s">
        <v>84</v>
      </c>
      <c r="B17" s="25">
        <v>-207.98507494634441</v>
      </c>
      <c r="C17" s="25">
        <v>-183.19457266265579</v>
      </c>
      <c r="D17" s="25">
        <v>92.21014353734418</v>
      </c>
      <c r="E17" s="37">
        <v>114.7629895924596</v>
      </c>
      <c r="F17" s="38">
        <v>378.84672505508041</v>
      </c>
    </row>
    <row r="18" spans="1:6">
      <c r="A18" s="54" t="s">
        <v>85</v>
      </c>
      <c r="B18" s="25">
        <v>210</v>
      </c>
      <c r="C18" s="25">
        <v>210.2</v>
      </c>
      <c r="D18" s="25">
        <v>210</v>
      </c>
      <c r="E18" s="26">
        <v>210</v>
      </c>
      <c r="F18" s="27">
        <v>210</v>
      </c>
    </row>
    <row r="19" spans="1:6" ht="15.75" thickBot="1">
      <c r="A19" s="54" t="s">
        <v>86</v>
      </c>
      <c r="B19" s="25">
        <v>377.46500000000003</v>
      </c>
      <c r="C19" s="25">
        <v>598.79999999999995</v>
      </c>
      <c r="D19" s="25">
        <v>598.79999999999995</v>
      </c>
      <c r="E19" s="26">
        <v>681</v>
      </c>
      <c r="F19" s="27">
        <v>528</v>
      </c>
    </row>
    <row r="20" spans="1:6" ht="15.75" thickBot="1">
      <c r="A20" s="53" t="s">
        <v>87</v>
      </c>
      <c r="B20" s="39">
        <v>8314.1397034331949</v>
      </c>
      <c r="C20" s="39">
        <v>9580.4323825061238</v>
      </c>
      <c r="D20" s="39">
        <v>9017.7779771059832</v>
      </c>
      <c r="E20" s="40">
        <v>9869.5952073876651</v>
      </c>
      <c r="F20" s="41">
        <v>10292.604585234565</v>
      </c>
    </row>
    <row r="21" spans="1:6">
      <c r="A21" s="55" t="s">
        <v>88</v>
      </c>
      <c r="B21" s="28">
        <v>97.513999999999996</v>
      </c>
      <c r="C21" s="28">
        <v>117.57899999999999</v>
      </c>
      <c r="D21" s="28">
        <v>117.57899999999999</v>
      </c>
      <c r="E21" s="29">
        <v>120.13119316093622</v>
      </c>
      <c r="F21" s="30">
        <v>123.21989058794331</v>
      </c>
    </row>
    <row r="22" spans="1:6">
      <c r="A22" s="55" t="s">
        <v>89</v>
      </c>
      <c r="B22" s="28">
        <v>289.40864514999998</v>
      </c>
      <c r="C22" s="28">
        <v>353.61599999999999</v>
      </c>
      <c r="D22" s="28">
        <v>353.61599999999999</v>
      </c>
      <c r="E22" s="31">
        <v>369.32411099999996</v>
      </c>
      <c r="F22" s="32">
        <v>394.12275299999999</v>
      </c>
    </row>
    <row r="23" spans="1:6" ht="15.75" thickBot="1">
      <c r="A23" s="55" t="s">
        <v>90</v>
      </c>
      <c r="B23" s="42">
        <v>0</v>
      </c>
      <c r="C23" s="42" t="s">
        <v>91</v>
      </c>
      <c r="D23" s="43">
        <v>100</v>
      </c>
      <c r="E23" s="44">
        <v>0</v>
      </c>
      <c r="F23" s="32">
        <v>200</v>
      </c>
    </row>
    <row r="24" spans="1:6" ht="15.75" thickBot="1">
      <c r="A24" s="57" t="s">
        <v>92</v>
      </c>
      <c r="B24" s="45">
        <v>8701.0623485831948</v>
      </c>
      <c r="C24" s="45">
        <v>10051.627382506123</v>
      </c>
      <c r="D24" s="45">
        <v>9588.9729771059829</v>
      </c>
      <c r="E24" s="46">
        <v>10359.050511548601</v>
      </c>
      <c r="F24" s="47">
        <v>11009.947228822508</v>
      </c>
    </row>
    <row r="25" spans="1:6" ht="15.75" thickBot="1">
      <c r="A25" s="58" t="s">
        <v>93</v>
      </c>
      <c r="B25" s="48">
        <v>3.8227510564367456E-3</v>
      </c>
      <c r="C25" s="48">
        <v>4.2800557865855628E-3</v>
      </c>
      <c r="D25" s="48">
        <v>4.0404734630434111E-3</v>
      </c>
      <c r="E25" s="49">
        <v>4.3019147416557529E-3</v>
      </c>
      <c r="F25" s="50">
        <v>4.4394021630051947E-3</v>
      </c>
    </row>
    <row r="26" spans="1:6">
      <c r="A26" s="59"/>
    </row>
    <row r="27" spans="1:6">
      <c r="A27" s="59" t="s">
        <v>94</v>
      </c>
    </row>
    <row r="28" spans="1:6">
      <c r="A28" s="59"/>
    </row>
    <row r="29" spans="1:6" ht="71.25" customHeight="1">
      <c r="A29" s="401" t="s">
        <v>95</v>
      </c>
      <c r="B29" s="401"/>
      <c r="C29" s="401"/>
      <c r="D29" s="401"/>
      <c r="E29" s="401"/>
      <c r="F29" s="401"/>
    </row>
    <row r="30" spans="1:6">
      <c r="A30" s="59"/>
    </row>
    <row r="31" spans="1:6" ht="15" customHeight="1">
      <c r="A31" s="401" t="s">
        <v>96</v>
      </c>
      <c r="B31" s="401"/>
      <c r="C31" s="401"/>
      <c r="D31" s="401"/>
      <c r="E31" s="401"/>
      <c r="F31" s="401"/>
    </row>
    <row r="32" spans="1:6">
      <c r="A32" s="401"/>
      <c r="B32" s="401"/>
      <c r="C32" s="401"/>
      <c r="D32" s="401"/>
      <c r="E32" s="401"/>
      <c r="F32" s="401"/>
    </row>
    <row r="33" spans="1:6">
      <c r="A33" s="401"/>
      <c r="B33" s="401"/>
      <c r="C33" s="401"/>
      <c r="D33" s="401"/>
      <c r="E33" s="401"/>
      <c r="F33" s="401"/>
    </row>
    <row r="34" spans="1:6">
      <c r="A34" s="401"/>
      <c r="B34" s="401"/>
      <c r="C34" s="401"/>
      <c r="D34" s="401"/>
      <c r="E34" s="401"/>
      <c r="F34" s="401"/>
    </row>
    <row r="35" spans="1:6">
      <c r="A35" s="401"/>
      <c r="B35" s="401"/>
      <c r="C35" s="401"/>
      <c r="D35" s="401"/>
      <c r="E35" s="401"/>
      <c r="F35" s="401"/>
    </row>
    <row r="36" spans="1:6">
      <c r="A36" s="401"/>
      <c r="B36" s="401"/>
      <c r="C36" s="401"/>
      <c r="D36" s="401"/>
      <c r="E36" s="401"/>
      <c r="F36" s="401"/>
    </row>
  </sheetData>
  <mergeCells count="3">
    <mergeCell ref="A29:F29"/>
    <mergeCell ref="A31:F36"/>
    <mergeCell ref="A1:F1"/>
  </mergeCells>
  <pageMargins left="0.70866141732283472" right="0.70866141732283472" top="0.74803149606299213" bottom="0.74803149606299213" header="0.31496062992125984" footer="0.31496062992125984"/>
  <pageSetup paperSize="9" scale="93" orientation="portrait" horizontalDpi="1200" verticalDpi="1200" r:id="rId1"/>
  <headerFooter>
    <oddHeader>&amp;C&amp;"-,Gras"Document de politique transversale (DPT) - "Politique française en faveur du développement" (2019)</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topLeftCell="A10" workbookViewId="0"/>
  </sheetViews>
  <sheetFormatPr baseColWidth="10" defaultRowHeight="15"/>
  <cols>
    <col min="1" max="1" width="40.28515625" customWidth="1"/>
  </cols>
  <sheetData>
    <row r="1" spans="1:6">
      <c r="A1" s="258" t="s">
        <v>239</v>
      </c>
    </row>
    <row r="2" spans="1:6" ht="15.75" thickBot="1"/>
    <row r="3" spans="1:6" ht="23.25" thickBot="1">
      <c r="A3" s="61"/>
      <c r="B3" s="62">
        <v>2016</v>
      </c>
      <c r="C3" s="62">
        <v>2017</v>
      </c>
      <c r="D3" s="62" t="s">
        <v>68</v>
      </c>
      <c r="E3" s="63" t="s">
        <v>69</v>
      </c>
      <c r="F3" s="64" t="s">
        <v>70</v>
      </c>
    </row>
    <row r="4" spans="1:6">
      <c r="A4" s="65" t="s">
        <v>97</v>
      </c>
      <c r="B4" s="66">
        <v>5101.2754140446568</v>
      </c>
      <c r="C4" s="66">
        <v>5898.4138176346096</v>
      </c>
      <c r="D4" s="66">
        <v>5248.4680041344691</v>
      </c>
      <c r="E4" s="67">
        <v>5775.1888593447975</v>
      </c>
      <c r="F4" s="68">
        <v>6624.2391103734544</v>
      </c>
    </row>
    <row r="5" spans="1:6">
      <c r="A5" s="69" t="s">
        <v>98</v>
      </c>
      <c r="B5" s="70">
        <v>1485.9522168573453</v>
      </c>
      <c r="C5" s="70">
        <v>1562.6999329940384</v>
      </c>
      <c r="D5" s="70">
        <v>1562.6999329940384</v>
      </c>
      <c r="E5" s="71">
        <v>1506.976416712622</v>
      </c>
      <c r="F5" s="72">
        <v>1519.1305432829347</v>
      </c>
    </row>
    <row r="6" spans="1:6">
      <c r="A6" s="73" t="s">
        <v>99</v>
      </c>
      <c r="B6" s="74">
        <v>701.14620673100012</v>
      </c>
      <c r="C6" s="74">
        <v>752.79697300000032</v>
      </c>
      <c r="D6" s="74">
        <v>752.79697300000032</v>
      </c>
      <c r="E6" s="75">
        <v>762.76816899999994</v>
      </c>
      <c r="F6" s="76">
        <v>777.289219</v>
      </c>
    </row>
    <row r="7" spans="1:6">
      <c r="A7" s="73" t="s">
        <v>100</v>
      </c>
      <c r="B7" s="74">
        <v>348.06770703000007</v>
      </c>
      <c r="C7" s="74">
        <v>341.57900000000001</v>
      </c>
      <c r="D7" s="74">
        <v>341.57900000000001</v>
      </c>
      <c r="E7" s="75">
        <v>334.73</v>
      </c>
      <c r="F7" s="76">
        <v>335.65300000000002</v>
      </c>
    </row>
    <row r="8" spans="1:6">
      <c r="A8" s="73" t="s">
        <v>101</v>
      </c>
      <c r="B8" s="74">
        <v>436.73830309634513</v>
      </c>
      <c r="C8" s="74">
        <v>468.32395999403803</v>
      </c>
      <c r="D8" s="74">
        <v>468.32395999403803</v>
      </c>
      <c r="E8" s="75">
        <v>409.47824771262208</v>
      </c>
      <c r="F8" s="76">
        <v>406.18832428293467</v>
      </c>
    </row>
    <row r="9" spans="1:6">
      <c r="A9" s="69" t="s">
        <v>102</v>
      </c>
      <c r="B9" s="70">
        <v>2823.2875309500005</v>
      </c>
      <c r="C9" s="70">
        <v>3318.0660126599882</v>
      </c>
      <c r="D9" s="70">
        <v>2392.7154829598485</v>
      </c>
      <c r="E9" s="71">
        <v>2883.6153328451251</v>
      </c>
      <c r="F9" s="72">
        <v>3376.535832413841</v>
      </c>
    </row>
    <row r="10" spans="1:6">
      <c r="A10" s="73" t="s">
        <v>103</v>
      </c>
      <c r="B10" s="74">
        <v>1079.5605309500002</v>
      </c>
      <c r="C10" s="74">
        <v>954.84009360120831</v>
      </c>
      <c r="D10" s="74">
        <v>954.84009360120831</v>
      </c>
      <c r="E10" s="75">
        <v>1183.1167003930116</v>
      </c>
      <c r="F10" s="76">
        <v>1297.8278723455251</v>
      </c>
    </row>
    <row r="11" spans="1:6">
      <c r="A11" s="77" t="s">
        <v>104</v>
      </c>
      <c r="B11" s="74">
        <v>1743.7270000000001</v>
      </c>
      <c r="C11" s="74">
        <v>2363.2259190587802</v>
      </c>
      <c r="D11" s="74">
        <v>1437.8753893586399</v>
      </c>
      <c r="E11" s="75">
        <v>1700.4986324521137</v>
      </c>
      <c r="F11" s="76">
        <v>2078.707960068316</v>
      </c>
    </row>
    <row r="12" spans="1:6">
      <c r="A12" s="69" t="s">
        <v>105</v>
      </c>
      <c r="B12" s="70">
        <v>-207.98507494634441</v>
      </c>
      <c r="C12" s="70">
        <v>-183.19457266265579</v>
      </c>
      <c r="D12" s="70">
        <v>92.21014353734418</v>
      </c>
      <c r="E12" s="71">
        <v>114.7629895924596</v>
      </c>
      <c r="F12" s="72">
        <v>378.84672505508041</v>
      </c>
    </row>
    <row r="13" spans="1:6">
      <c r="A13" s="69" t="s">
        <v>106</v>
      </c>
      <c r="B13" s="70">
        <v>1000.0207411836556</v>
      </c>
      <c r="C13" s="70">
        <v>1200.8424446432384</v>
      </c>
      <c r="D13" s="70">
        <v>1200.8424446432384</v>
      </c>
      <c r="E13" s="71">
        <v>1269.8341201945916</v>
      </c>
      <c r="F13" s="72">
        <v>1349.7260096215989</v>
      </c>
    </row>
    <row r="14" spans="1:6">
      <c r="A14" s="73" t="s">
        <v>107</v>
      </c>
      <c r="B14" s="74">
        <v>484.93034415</v>
      </c>
      <c r="C14" s="74">
        <v>538.11562400000003</v>
      </c>
      <c r="D14" s="74">
        <v>538.11562400000003</v>
      </c>
      <c r="E14" s="75">
        <v>534.55509199999995</v>
      </c>
      <c r="F14" s="76">
        <v>547.27334199999996</v>
      </c>
    </row>
    <row r="15" spans="1:6">
      <c r="A15" s="73" t="s">
        <v>108</v>
      </c>
      <c r="B15" s="74">
        <v>386.97251799999998</v>
      </c>
      <c r="C15" s="74">
        <v>502.335105</v>
      </c>
      <c r="D15" s="74">
        <v>502.335105</v>
      </c>
      <c r="E15" s="75">
        <v>552.56861500000002</v>
      </c>
      <c r="F15" s="76">
        <v>556.52945999999997</v>
      </c>
    </row>
    <row r="16" spans="1:6">
      <c r="A16" s="73" t="s">
        <v>109</v>
      </c>
      <c r="B16" s="74">
        <v>128.11787903365564</v>
      </c>
      <c r="C16" s="74">
        <v>160.39171564323829</v>
      </c>
      <c r="D16" s="74">
        <v>160.39171564323829</v>
      </c>
      <c r="E16" s="75">
        <v>182.71041319459164</v>
      </c>
      <c r="F16" s="76">
        <v>245.92320762159898</v>
      </c>
    </row>
    <row r="17" spans="1:6">
      <c r="A17" s="78" t="s">
        <v>110</v>
      </c>
      <c r="B17" s="79">
        <v>3600.2220518785398</v>
      </c>
      <c r="C17" s="79">
        <v>4153.1014745499997</v>
      </c>
      <c r="D17" s="79">
        <v>4240.5928826500003</v>
      </c>
      <c r="E17" s="80">
        <v>4583.8616522038019</v>
      </c>
      <c r="F17" s="81">
        <v>4385.7081184490517</v>
      </c>
    </row>
    <row r="18" spans="1:6">
      <c r="A18" s="82" t="s">
        <v>111</v>
      </c>
      <c r="B18" s="70">
        <v>2222.5079999999998</v>
      </c>
      <c r="C18" s="70">
        <v>2133.3358010000002</v>
      </c>
      <c r="D18" s="70">
        <v>2133.3358010000002</v>
      </c>
      <c r="E18" s="71">
        <v>2267.8523949999999</v>
      </c>
      <c r="F18" s="72">
        <v>2418.0337399999999</v>
      </c>
    </row>
    <row r="19" spans="1:6">
      <c r="A19" s="77" t="s">
        <v>112</v>
      </c>
      <c r="B19" s="74">
        <v>703.8</v>
      </c>
      <c r="C19" s="74">
        <v>742.44612400000005</v>
      </c>
      <c r="D19" s="74">
        <v>742.44612400000005</v>
      </c>
      <c r="E19" s="75">
        <v>849.852395</v>
      </c>
      <c r="F19" s="76">
        <v>878.03373999999997</v>
      </c>
    </row>
    <row r="20" spans="1:6">
      <c r="A20" s="77" t="s">
        <v>113</v>
      </c>
      <c r="B20" s="74">
        <v>1518.7079999999999</v>
      </c>
      <c r="C20" s="74">
        <v>1390.8896770000001</v>
      </c>
      <c r="D20" s="74">
        <v>1390.8896770000001</v>
      </c>
      <c r="E20" s="75">
        <v>1418</v>
      </c>
      <c r="F20" s="76">
        <v>1540</v>
      </c>
    </row>
    <row r="21" spans="1:6">
      <c r="A21" s="82" t="s">
        <v>114</v>
      </c>
      <c r="B21" s="70">
        <v>1377.7140518785397</v>
      </c>
      <c r="C21" s="70">
        <v>2019.7656735499997</v>
      </c>
      <c r="D21" s="70">
        <v>2107.2570816500001</v>
      </c>
      <c r="E21" s="71">
        <v>2316.009257203802</v>
      </c>
      <c r="F21" s="72">
        <v>1967.674378449052</v>
      </c>
    </row>
    <row r="22" spans="1:6">
      <c r="A22" s="77" t="s">
        <v>115</v>
      </c>
      <c r="B22" s="74">
        <v>1681.1812291099998</v>
      </c>
      <c r="C22" s="74">
        <v>1799.5796735499996</v>
      </c>
      <c r="D22" s="74">
        <v>1799.5796735499996</v>
      </c>
      <c r="E22" s="75">
        <v>1770.7792572038022</v>
      </c>
      <c r="F22" s="76">
        <v>1933.5943784490521</v>
      </c>
    </row>
    <row r="23" spans="1:6">
      <c r="A23" s="77" t="s">
        <v>116</v>
      </c>
      <c r="B23" s="74">
        <v>-303.46717723145997</v>
      </c>
      <c r="C23" s="74">
        <v>220.18599999999998</v>
      </c>
      <c r="D23" s="74">
        <v>307.67740809999998</v>
      </c>
      <c r="E23" s="75">
        <v>545.23</v>
      </c>
      <c r="F23" s="76">
        <v>34.08</v>
      </c>
    </row>
    <row r="24" spans="1:6" ht="15.75" thickBot="1">
      <c r="A24" s="83" t="s">
        <v>117</v>
      </c>
      <c r="B24" s="84">
        <v>8701.4974659231957</v>
      </c>
      <c r="C24" s="84">
        <v>10051.515292184609</v>
      </c>
      <c r="D24" s="84">
        <v>9589.0608867844694</v>
      </c>
      <c r="E24" s="85">
        <v>10359.050511548599</v>
      </c>
      <c r="F24" s="86">
        <v>11009.947228822506</v>
      </c>
    </row>
    <row r="25" spans="1:6">
      <c r="A25" s="273"/>
    </row>
    <row r="26" spans="1:6" ht="15" customHeight="1">
      <c r="A26" s="404" t="s">
        <v>240</v>
      </c>
      <c r="B26" s="404"/>
      <c r="C26" s="404"/>
      <c r="D26" s="404"/>
      <c r="E26" s="404"/>
      <c r="F26" s="404"/>
    </row>
    <row r="27" spans="1:6">
      <c r="A27" s="404"/>
      <c r="B27" s="404"/>
      <c r="C27" s="404"/>
      <c r="D27" s="404"/>
      <c r="E27" s="404"/>
      <c r="F27" s="404"/>
    </row>
    <row r="28" spans="1:6">
      <c r="A28" s="404"/>
      <c r="B28" s="404"/>
      <c r="C28" s="404"/>
      <c r="D28" s="404"/>
      <c r="E28" s="404"/>
      <c r="F28" s="404"/>
    </row>
    <row r="29" spans="1:6">
      <c r="A29" s="405" t="s">
        <v>241</v>
      </c>
      <c r="B29" s="405"/>
      <c r="C29" s="405"/>
      <c r="D29" s="405"/>
      <c r="E29" s="405"/>
      <c r="F29" s="405"/>
    </row>
  </sheetData>
  <mergeCells count="2">
    <mergeCell ref="A26:F28"/>
    <mergeCell ref="A29:F29"/>
  </mergeCells>
  <printOptions horizontalCentered="1"/>
  <pageMargins left="0.70866141732283472" right="0.70866141732283472" top="0.74803149606299213" bottom="0.74803149606299213" header="0.31496062992125984" footer="0.31496062992125984"/>
  <pageSetup paperSize="9" orientation="landscape" horizontalDpi="1200" verticalDpi="1200" r:id="rId1"/>
  <headerFooter>
    <oddHeader>&amp;C&amp;"-,Gras"Document de politique transversale (DPT) - "Politique française en faveur du développement" (2019)</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9"/>
  <sheetViews>
    <sheetView showGridLines="0" workbookViewId="0">
      <selection activeCell="I26" sqref="I26"/>
    </sheetView>
  </sheetViews>
  <sheetFormatPr baseColWidth="10" defaultRowHeight="15"/>
  <cols>
    <col min="1" max="1" width="26.85546875" style="52" customWidth="1"/>
    <col min="2" max="2" width="47.5703125" style="52" customWidth="1"/>
    <col min="5" max="5" width="12.85546875" customWidth="1"/>
  </cols>
  <sheetData>
    <row r="2" spans="1:7">
      <c r="A2" s="274" t="s">
        <v>237</v>
      </c>
    </row>
    <row r="3" spans="1:7" ht="15.75" thickBot="1"/>
    <row r="4" spans="1:7" ht="49.5" customHeight="1">
      <c r="A4" s="415" t="s">
        <v>447</v>
      </c>
      <c r="B4" s="416"/>
      <c r="C4" s="419">
        <v>2016</v>
      </c>
      <c r="D4" s="419">
        <v>2017</v>
      </c>
      <c r="E4" s="419" t="s">
        <v>68</v>
      </c>
      <c r="F4" s="409" t="s">
        <v>118</v>
      </c>
      <c r="G4" s="410"/>
    </row>
    <row r="5" spans="1:7">
      <c r="A5" s="417"/>
      <c r="B5" s="418"/>
      <c r="C5" s="420"/>
      <c r="D5" s="420"/>
      <c r="E5" s="420"/>
      <c r="F5" s="87">
        <v>2018</v>
      </c>
      <c r="G5" s="88">
        <v>2019</v>
      </c>
    </row>
    <row r="6" spans="1:7">
      <c r="A6" s="411" t="s">
        <v>119</v>
      </c>
      <c r="B6" s="111" t="s">
        <v>120</v>
      </c>
      <c r="C6" s="89">
        <v>3565.5334889910018</v>
      </c>
      <c r="D6" s="89">
        <v>3718.3824712384849</v>
      </c>
      <c r="E6" s="89">
        <v>3718.3824712384849</v>
      </c>
      <c r="F6" s="90">
        <v>3959.9272373002245</v>
      </c>
      <c r="G6" s="91">
        <v>3995.5041273637962</v>
      </c>
    </row>
    <row r="7" spans="1:7">
      <c r="A7" s="412"/>
      <c r="B7" s="112" t="s">
        <v>121</v>
      </c>
      <c r="C7" s="92">
        <v>455.970021286166</v>
      </c>
      <c r="D7" s="92">
        <v>447</v>
      </c>
      <c r="E7" s="92">
        <v>447</v>
      </c>
      <c r="F7" s="93">
        <v>505.98912872124458</v>
      </c>
      <c r="G7" s="94">
        <v>666.4167426917852</v>
      </c>
    </row>
    <row r="8" spans="1:7" ht="28.5">
      <c r="A8" s="411" t="s">
        <v>122</v>
      </c>
      <c r="B8" s="111" t="s">
        <v>123</v>
      </c>
      <c r="C8" s="89">
        <v>1743.7270000000001</v>
      </c>
      <c r="D8" s="89">
        <v>2363.2259190587802</v>
      </c>
      <c r="E8" s="89">
        <v>1437.8753893586399</v>
      </c>
      <c r="F8" s="90">
        <v>1700.4986324521137</v>
      </c>
      <c r="G8" s="91">
        <v>2249.8882579545789</v>
      </c>
    </row>
    <row r="9" spans="1:7">
      <c r="A9" s="412"/>
      <c r="B9" s="113" t="s">
        <v>124</v>
      </c>
      <c r="C9" s="95">
        <v>3014.2870000000003</v>
      </c>
      <c r="D9" s="95">
        <v>0</v>
      </c>
      <c r="E9" s="95">
        <v>0</v>
      </c>
      <c r="F9" s="96"/>
      <c r="G9" s="97"/>
    </row>
    <row r="10" spans="1:7">
      <c r="A10" s="413" t="s">
        <v>446</v>
      </c>
      <c r="B10" s="414"/>
      <c r="C10" s="98">
        <v>-207.98507494634441</v>
      </c>
      <c r="D10" s="98">
        <v>-183.19457266265579</v>
      </c>
      <c r="E10" s="98">
        <v>92.21014353734418</v>
      </c>
      <c r="F10" s="99">
        <v>114.7629895924596</v>
      </c>
      <c r="G10" s="100">
        <v>378.84672505508041</v>
      </c>
    </row>
    <row r="11" spans="1:7">
      <c r="A11" s="421" t="s">
        <v>125</v>
      </c>
      <c r="B11" s="422"/>
      <c r="C11" s="101">
        <v>5101.2754140446568</v>
      </c>
      <c r="D11" s="101">
        <v>5898.4138176346096</v>
      </c>
      <c r="E11" s="101">
        <v>5248.4680041344691</v>
      </c>
      <c r="F11" s="102">
        <v>5775.1888593447975</v>
      </c>
      <c r="G11" s="103">
        <v>6624.2391103734553</v>
      </c>
    </row>
    <row r="12" spans="1:7">
      <c r="A12" s="423" t="s">
        <v>126</v>
      </c>
      <c r="B12" s="424"/>
      <c r="C12" s="104">
        <v>8701.4974659231957</v>
      </c>
      <c r="D12" s="104">
        <v>10051.519912184609</v>
      </c>
      <c r="E12" s="104">
        <v>9589.0655067844691</v>
      </c>
      <c r="F12" s="105">
        <v>10359.050511548599</v>
      </c>
      <c r="G12" s="106">
        <v>11009.947228822508</v>
      </c>
    </row>
    <row r="13" spans="1:7" ht="15.75" thickBot="1">
      <c r="A13" s="425" t="s">
        <v>127</v>
      </c>
      <c r="B13" s="426"/>
      <c r="C13" s="107">
        <v>0.5862525885943507</v>
      </c>
      <c r="D13" s="107">
        <v>0.58681810006509172</v>
      </c>
      <c r="E13" s="108">
        <v>0.54733884135227417</v>
      </c>
      <c r="F13" s="109">
        <v>0.5575017568363464</v>
      </c>
      <c r="G13" s="110">
        <v>0.60165947871504055</v>
      </c>
    </row>
    <row r="15" spans="1:7">
      <c r="A15" s="20" t="s">
        <v>242</v>
      </c>
    </row>
    <row r="16" spans="1:7" ht="23.25" customHeight="1">
      <c r="A16" s="407" t="s">
        <v>243</v>
      </c>
      <c r="B16" s="407"/>
      <c r="C16" s="407"/>
      <c r="D16" s="407"/>
      <c r="E16" s="407"/>
      <c r="F16" s="407"/>
      <c r="G16" s="407"/>
    </row>
    <row r="17" spans="1:7" ht="30" customHeight="1">
      <c r="A17" s="408" t="s">
        <v>244</v>
      </c>
      <c r="B17" s="408"/>
      <c r="C17" s="408"/>
      <c r="D17" s="408"/>
      <c r="E17" s="408"/>
      <c r="F17" s="408"/>
      <c r="G17" s="408"/>
    </row>
    <row r="18" spans="1:7" ht="89.25" customHeight="1">
      <c r="A18" s="406" t="s">
        <v>245</v>
      </c>
      <c r="B18" s="406"/>
      <c r="C18" s="406"/>
      <c r="D18" s="406"/>
      <c r="E18" s="406"/>
      <c r="F18" s="406"/>
      <c r="G18" s="406"/>
    </row>
    <row r="19" spans="1:7">
      <c r="A19" s="154"/>
    </row>
  </sheetData>
  <mergeCells count="14">
    <mergeCell ref="A18:G18"/>
    <mergeCell ref="A16:G16"/>
    <mergeCell ref="A17:G17"/>
    <mergeCell ref="F4:G4"/>
    <mergeCell ref="A6:A7"/>
    <mergeCell ref="A8:A9"/>
    <mergeCell ref="A10:B10"/>
    <mergeCell ref="A4:B5"/>
    <mergeCell ref="C4:C5"/>
    <mergeCell ref="A11:B11"/>
    <mergeCell ref="A12:B12"/>
    <mergeCell ref="A13:B13"/>
    <mergeCell ref="D4:D5"/>
    <mergeCell ref="E4:E5"/>
  </mergeCells>
  <pageMargins left="0.70866141732283472" right="0.70866141732283472" top="0.74803149606299213" bottom="0.74803149606299213" header="0.31496062992125984" footer="0.31496062992125984"/>
  <pageSetup paperSize="9" orientation="landscape" horizontalDpi="1200" verticalDpi="1200" r:id="rId1"/>
  <headerFooter>
    <oddHeader>&amp;C&amp;"-,Gras"Document de politique transversale (DPT) - "Politique française en faveur du développement" (2019)</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zoomScaleNormal="100" workbookViewId="0">
      <selection sqref="A1:D2"/>
    </sheetView>
  </sheetViews>
  <sheetFormatPr baseColWidth="10" defaultRowHeight="15"/>
  <cols>
    <col min="1" max="1" width="27.28515625" bestFit="1" customWidth="1"/>
  </cols>
  <sheetData>
    <row r="1" spans="1:4">
      <c r="A1" s="429" t="s">
        <v>449</v>
      </c>
      <c r="B1" s="429"/>
      <c r="C1" s="429"/>
      <c r="D1" s="429"/>
    </row>
    <row r="2" spans="1:4" ht="19.5" customHeight="1">
      <c r="A2" s="429"/>
      <c r="B2" s="429"/>
      <c r="C2" s="429"/>
      <c r="D2" s="429"/>
    </row>
    <row r="4" spans="1:4">
      <c r="A4" s="275" t="s">
        <v>246</v>
      </c>
      <c r="B4" s="155"/>
      <c r="C4" s="155"/>
      <c r="D4" s="155"/>
    </row>
    <row r="5" spans="1:4">
      <c r="B5" s="156"/>
      <c r="C5" s="156"/>
      <c r="D5" s="156"/>
    </row>
    <row r="6" spans="1:4" ht="38.25">
      <c r="A6" s="157" t="s">
        <v>247</v>
      </c>
      <c r="B6" s="158">
        <v>2017</v>
      </c>
      <c r="C6" s="159" t="s">
        <v>248</v>
      </c>
      <c r="D6" s="159" t="s">
        <v>249</v>
      </c>
    </row>
    <row r="7" spans="1:4" ht="24">
      <c r="A7" s="160" t="s">
        <v>250</v>
      </c>
      <c r="B7" s="161">
        <v>210</v>
      </c>
      <c r="C7" s="162">
        <v>210</v>
      </c>
      <c r="D7" s="161">
        <v>210</v>
      </c>
    </row>
    <row r="8" spans="1:4" ht="24">
      <c r="A8" s="160" t="s">
        <v>251</v>
      </c>
      <c r="B8" s="162">
        <f>528</f>
        <v>528</v>
      </c>
      <c r="C8" s="162">
        <v>528</v>
      </c>
      <c r="D8" s="161">
        <f>528</f>
        <v>528</v>
      </c>
    </row>
    <row r="9" spans="1:4">
      <c r="A9" s="163" t="s">
        <v>252</v>
      </c>
      <c r="B9" s="164">
        <f>B7+B8</f>
        <v>738</v>
      </c>
      <c r="C9" s="164">
        <f>C7+C8</f>
        <v>738</v>
      </c>
      <c r="D9" s="164">
        <f>D7+D8</f>
        <v>738</v>
      </c>
    </row>
    <row r="10" spans="1:4">
      <c r="A10" s="165" t="s">
        <v>253</v>
      </c>
      <c r="B10" s="166">
        <v>270</v>
      </c>
      <c r="C10" s="166">
        <f>270</f>
        <v>270</v>
      </c>
      <c r="D10" s="166">
        <v>0</v>
      </c>
    </row>
    <row r="11" spans="1:4">
      <c r="A11" s="167" t="s">
        <v>254</v>
      </c>
      <c r="B11" s="168">
        <f>B9+B10</f>
        <v>1008</v>
      </c>
      <c r="C11" s="168">
        <f t="shared" ref="C11:D11" si="0">C9+C10</f>
        <v>1008</v>
      </c>
      <c r="D11" s="168">
        <f t="shared" si="0"/>
        <v>738</v>
      </c>
    </row>
    <row r="12" spans="1:4">
      <c r="B12" s="156"/>
      <c r="C12" s="156"/>
      <c r="D12" s="156"/>
    </row>
    <row r="13" spans="1:4">
      <c r="A13" s="275" t="s">
        <v>448</v>
      </c>
      <c r="B13" s="169"/>
      <c r="C13" s="169"/>
      <c r="D13" s="169"/>
    </row>
    <row r="14" spans="1:4">
      <c r="A14" s="21"/>
      <c r="B14" s="170"/>
      <c r="C14" s="170"/>
      <c r="D14" s="170"/>
    </row>
    <row r="15" spans="1:4">
      <c r="A15" s="171" t="s">
        <v>28</v>
      </c>
      <c r="B15" s="172">
        <f>SUM(B16:B20)</f>
        <v>562.31489999999997</v>
      </c>
      <c r="C15" s="172">
        <f>SUM(C16:C20)</f>
        <v>557.74</v>
      </c>
      <c r="D15" s="173">
        <f>SUM(D16:D20)</f>
        <v>552.32999999999993</v>
      </c>
    </row>
    <row r="16" spans="1:4" ht="24">
      <c r="A16" s="174" t="s">
        <v>255</v>
      </c>
      <c r="B16" s="175">
        <v>67.314899999999994</v>
      </c>
      <c r="C16" s="175">
        <v>72.739999999999995</v>
      </c>
      <c r="D16" s="176">
        <v>77.33</v>
      </c>
    </row>
    <row r="17" spans="1:4">
      <c r="A17" s="174" t="s">
        <v>256</v>
      </c>
      <c r="B17" s="177">
        <v>95</v>
      </c>
      <c r="C17" s="177">
        <v>90</v>
      </c>
      <c r="D17" s="177">
        <v>85</v>
      </c>
    </row>
    <row r="18" spans="1:4" ht="48">
      <c r="A18" s="174" t="s">
        <v>257</v>
      </c>
      <c r="B18" s="177">
        <v>385</v>
      </c>
      <c r="C18" s="177">
        <v>385</v>
      </c>
      <c r="D18" s="177">
        <v>390</v>
      </c>
    </row>
    <row r="19" spans="1:4" ht="33.75">
      <c r="A19" s="174" t="s">
        <v>258</v>
      </c>
      <c r="B19" s="178">
        <v>10</v>
      </c>
      <c r="C19" s="178">
        <v>10</v>
      </c>
      <c r="D19" s="179" t="s">
        <v>259</v>
      </c>
    </row>
    <row r="20" spans="1:4" ht="24">
      <c r="A20" s="174" t="s">
        <v>260</v>
      </c>
      <c r="B20" s="178">
        <v>5</v>
      </c>
      <c r="C20" s="178">
        <v>0</v>
      </c>
      <c r="D20" s="177">
        <v>0</v>
      </c>
    </row>
    <row r="21" spans="1:4">
      <c r="A21" s="427"/>
      <c r="B21" s="427"/>
      <c r="C21" s="427"/>
      <c r="D21" s="427"/>
    </row>
    <row r="22" spans="1:4">
      <c r="A22" s="171" t="s">
        <v>261</v>
      </c>
      <c r="B22" s="172">
        <f>SUM(B23:B32)</f>
        <v>250.22</v>
      </c>
      <c r="C22" s="172">
        <f>SUM(C23:C32)</f>
        <v>201.26</v>
      </c>
      <c r="D22" s="173">
        <f>SUM(D23:D32)</f>
        <v>161.67000016659802</v>
      </c>
    </row>
    <row r="23" spans="1:4">
      <c r="A23" s="160" t="s">
        <v>262</v>
      </c>
      <c r="B23" s="176">
        <v>163.22</v>
      </c>
      <c r="C23" s="176">
        <v>160</v>
      </c>
      <c r="D23" s="176">
        <f>196.770000166598-43.1</f>
        <v>153.67000016659802</v>
      </c>
    </row>
    <row r="24" spans="1:4" ht="24">
      <c r="A24" s="160" t="s">
        <v>263</v>
      </c>
      <c r="B24" s="176">
        <v>10</v>
      </c>
      <c r="C24" s="180">
        <v>0.76</v>
      </c>
      <c r="D24" s="176">
        <v>0</v>
      </c>
    </row>
    <row r="25" spans="1:4">
      <c r="A25" s="160" t="s">
        <v>264</v>
      </c>
      <c r="B25" s="176">
        <v>0</v>
      </c>
      <c r="C25" s="180">
        <v>10</v>
      </c>
      <c r="D25" s="176">
        <v>0</v>
      </c>
    </row>
    <row r="26" spans="1:4" ht="36">
      <c r="A26" s="160" t="s">
        <v>265</v>
      </c>
      <c r="B26" s="176">
        <v>7</v>
      </c>
      <c r="C26" s="180">
        <v>5.5</v>
      </c>
      <c r="D26" s="180">
        <v>8</v>
      </c>
    </row>
    <row r="27" spans="1:4" ht="24">
      <c r="A27" s="160" t="s">
        <v>266</v>
      </c>
      <c r="B27" s="176">
        <v>0</v>
      </c>
      <c r="C27" s="180">
        <v>0</v>
      </c>
      <c r="D27" s="176"/>
    </row>
    <row r="28" spans="1:4" ht="24">
      <c r="A28" s="160" t="s">
        <v>267</v>
      </c>
      <c r="B28" s="176">
        <v>0</v>
      </c>
      <c r="C28" s="180">
        <v>0</v>
      </c>
      <c r="D28" s="176"/>
    </row>
    <row r="29" spans="1:4" ht="48">
      <c r="A29" s="160" t="s">
        <v>268</v>
      </c>
      <c r="B29" s="176"/>
      <c r="C29" s="180"/>
      <c r="D29" s="176"/>
    </row>
    <row r="30" spans="1:4">
      <c r="A30" s="160" t="s">
        <v>269</v>
      </c>
      <c r="B30" s="176"/>
      <c r="C30" s="180"/>
      <c r="D30" s="176"/>
    </row>
    <row r="31" spans="1:4" ht="24">
      <c r="A31" s="160" t="s">
        <v>270</v>
      </c>
      <c r="B31" s="176">
        <v>0</v>
      </c>
      <c r="C31" s="180">
        <v>0</v>
      </c>
      <c r="D31" s="176"/>
    </row>
    <row r="32" spans="1:4" ht="33.75">
      <c r="A32" s="160" t="s">
        <v>271</v>
      </c>
      <c r="B32" s="176">
        <v>70</v>
      </c>
      <c r="C32" s="176">
        <v>25</v>
      </c>
      <c r="D32" s="179" t="s">
        <v>259</v>
      </c>
    </row>
    <row r="33" spans="1:4" ht="24">
      <c r="A33" s="181" t="s">
        <v>272</v>
      </c>
      <c r="B33" s="182">
        <v>1.7</v>
      </c>
      <c r="C33" s="183">
        <v>0</v>
      </c>
      <c r="D33" s="183">
        <v>0</v>
      </c>
    </row>
    <row r="34" spans="1:4">
      <c r="A34" s="184"/>
      <c r="B34" s="185"/>
      <c r="C34" s="185"/>
      <c r="D34" s="185"/>
    </row>
    <row r="35" spans="1:4">
      <c r="A35" s="171" t="s">
        <v>273</v>
      </c>
      <c r="B35" s="172">
        <f>SUM(B36:B43)</f>
        <v>198.89084386000002</v>
      </c>
      <c r="C35" s="172">
        <f>SUM(C36:C43)</f>
        <v>248.40915613999999</v>
      </c>
      <c r="D35" s="173">
        <f>SUM(D36:D43)</f>
        <v>24</v>
      </c>
    </row>
    <row r="36" spans="1:4" ht="33.75">
      <c r="A36" s="160" t="s">
        <v>274</v>
      </c>
      <c r="B36" s="176">
        <v>100</v>
      </c>
      <c r="C36" s="176">
        <v>120</v>
      </c>
      <c r="D36" s="179" t="s">
        <v>259</v>
      </c>
    </row>
    <row r="37" spans="1:4" ht="24">
      <c r="A37" s="186" t="s">
        <v>275</v>
      </c>
      <c r="B37" s="176">
        <v>5</v>
      </c>
      <c r="C37" s="176">
        <v>14</v>
      </c>
      <c r="D37" s="176">
        <v>24</v>
      </c>
    </row>
    <row r="38" spans="1:4" ht="33.75">
      <c r="A38" s="186" t="s">
        <v>276</v>
      </c>
      <c r="B38" s="176">
        <f>5+7.3</f>
        <v>12.3</v>
      </c>
      <c r="C38" s="176">
        <v>35</v>
      </c>
      <c r="D38" s="179" t="s">
        <v>259</v>
      </c>
    </row>
    <row r="39" spans="1:4" ht="33.75">
      <c r="A39" s="186" t="s">
        <v>277</v>
      </c>
      <c r="B39" s="176">
        <v>58</v>
      </c>
      <c r="C39" s="176">
        <v>60</v>
      </c>
      <c r="D39" s="179" t="s">
        <v>259</v>
      </c>
    </row>
    <row r="40" spans="1:4" ht="33.75">
      <c r="A40" s="186" t="s">
        <v>278</v>
      </c>
      <c r="B40" s="176">
        <v>14.7</v>
      </c>
      <c r="C40" s="176">
        <v>15.76</v>
      </c>
      <c r="D40" s="179" t="s">
        <v>259</v>
      </c>
    </row>
    <row r="41" spans="1:4" ht="36">
      <c r="A41" s="186" t="s">
        <v>279</v>
      </c>
      <c r="B41" s="176">
        <v>5.0908438599999997</v>
      </c>
      <c r="C41" s="176">
        <f>7-B41</f>
        <v>1.9091561400000003</v>
      </c>
      <c r="D41" s="176">
        <v>0</v>
      </c>
    </row>
    <row r="42" spans="1:4" ht="33.75">
      <c r="A42" s="186" t="s">
        <v>280</v>
      </c>
      <c r="B42" s="176">
        <v>0</v>
      </c>
      <c r="C42" s="176">
        <v>1.74</v>
      </c>
      <c r="D42" s="179" t="s">
        <v>259</v>
      </c>
    </row>
    <row r="43" spans="1:4" ht="36">
      <c r="A43" s="186" t="s">
        <v>281</v>
      </c>
      <c r="B43" s="176">
        <v>3.8</v>
      </c>
      <c r="C43" s="176">
        <v>0</v>
      </c>
      <c r="D43" s="176">
        <v>0</v>
      </c>
    </row>
    <row r="44" spans="1:4">
      <c r="B44" s="156"/>
      <c r="C44" s="156"/>
      <c r="D44" s="156"/>
    </row>
    <row r="45" spans="1:4" ht="76.5" customHeight="1">
      <c r="A45" s="428" t="s">
        <v>282</v>
      </c>
      <c r="B45" s="428"/>
      <c r="C45" s="428"/>
      <c r="D45" s="428"/>
    </row>
  </sheetData>
  <mergeCells count="3">
    <mergeCell ref="A21:D21"/>
    <mergeCell ref="A45:D45"/>
    <mergeCell ref="A1:D2"/>
  </mergeCells>
  <printOptions horizontalCentered="1"/>
  <pageMargins left="0.70866141732283472" right="0.70866141732283472" top="0.74803149606299213" bottom="0.74803149606299213" header="0.31496062992125984" footer="0.31496062992125984"/>
  <pageSetup paperSize="9" orientation="portrait" horizontalDpi="1200" verticalDpi="1200" r:id="rId1"/>
  <headerFooter>
    <oddHeader>&amp;C&amp;"-,Gras"Document de politique transversale (DPT) - "Politique française en faveur du développement" (2019)</oddHeader>
  </headerFooter>
  <rowBreaks count="2" manualBreakCount="2">
    <brk id="21" max="16383" man="1"/>
    <brk id="34" max="16383" man="1"/>
  </rowBreaks>
  <ignoredErrors>
    <ignoredError sqref="B22:C22" formulaRange="1"/>
    <ignoredError sqref="C10"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4"/>
  <sheetViews>
    <sheetView showGridLines="0" workbookViewId="0"/>
  </sheetViews>
  <sheetFormatPr baseColWidth="10" defaultRowHeight="15"/>
  <cols>
    <col min="1" max="1" width="21.85546875" customWidth="1"/>
    <col min="2" max="2" width="18.42578125" customWidth="1"/>
  </cols>
  <sheetData>
    <row r="2" spans="1:9">
      <c r="A2" s="399" t="s">
        <v>450</v>
      </c>
      <c r="B2" s="399"/>
      <c r="C2" s="399"/>
      <c r="D2" s="399"/>
      <c r="E2" s="399"/>
      <c r="F2" s="399"/>
      <c r="G2" s="399"/>
      <c r="H2" s="399"/>
      <c r="I2" s="399"/>
    </row>
    <row r="3" spans="1:9" ht="15.75" thickBot="1"/>
    <row r="4" spans="1:9" ht="18.75" thickBot="1">
      <c r="A4" s="432" t="s">
        <v>399</v>
      </c>
      <c r="B4" s="433"/>
      <c r="C4" s="206">
        <v>2012</v>
      </c>
      <c r="D4" s="206">
        <v>2013</v>
      </c>
      <c r="E4" s="206">
        <v>2014</v>
      </c>
      <c r="F4" s="207">
        <v>2015</v>
      </c>
      <c r="G4" s="208">
        <v>2016</v>
      </c>
      <c r="H4" s="208">
        <v>2017</v>
      </c>
      <c r="I4" s="208" t="s">
        <v>400</v>
      </c>
    </row>
    <row r="5" spans="1:9" ht="18" customHeight="1" thickBot="1">
      <c r="A5" s="434" t="s">
        <v>401</v>
      </c>
      <c r="B5" s="435"/>
      <c r="C5" s="209">
        <v>2892</v>
      </c>
      <c r="D5" s="209">
        <v>3004</v>
      </c>
      <c r="E5" s="209">
        <v>3364</v>
      </c>
      <c r="F5" s="209">
        <v>2327</v>
      </c>
      <c r="G5" s="210">
        <v>2408</v>
      </c>
      <c r="H5" s="210">
        <v>3279</v>
      </c>
      <c r="I5" s="210">
        <v>3423</v>
      </c>
    </row>
    <row r="6" spans="1:9" ht="17.25" customHeight="1" thickBot="1">
      <c r="A6" s="436" t="s">
        <v>402</v>
      </c>
      <c r="B6" s="122" t="s">
        <v>403</v>
      </c>
      <c r="C6" s="211">
        <v>4978</v>
      </c>
      <c r="D6" s="211">
        <v>4837</v>
      </c>
      <c r="E6" s="211">
        <v>4787</v>
      </c>
      <c r="F6" s="212">
        <v>5128</v>
      </c>
      <c r="G6" s="213">
        <v>4892</v>
      </c>
      <c r="H6" s="213">
        <v>6233</v>
      </c>
      <c r="I6" s="213">
        <v>6770</v>
      </c>
    </row>
    <row r="7" spans="1:9" ht="15.75" thickBot="1">
      <c r="A7" s="437"/>
      <c r="B7" s="122" t="s">
        <v>404</v>
      </c>
      <c r="C7" s="211">
        <v>-1866</v>
      </c>
      <c r="D7" s="211">
        <v>-1833</v>
      </c>
      <c r="E7" s="211">
        <v>-1423</v>
      </c>
      <c r="F7" s="212">
        <v>-2434</v>
      </c>
      <c r="G7" s="213">
        <v>-2484</v>
      </c>
      <c r="H7" s="213">
        <v>-2954</v>
      </c>
      <c r="I7" s="213">
        <v>-3347</v>
      </c>
    </row>
    <row r="8" spans="1:9" ht="26.25" customHeight="1" thickBot="1">
      <c r="A8" s="436" t="s">
        <v>405</v>
      </c>
      <c r="B8" s="122" t="s">
        <v>406</v>
      </c>
      <c r="C8" s="214">
        <v>150</v>
      </c>
      <c r="D8" s="214">
        <v>0</v>
      </c>
      <c r="E8" s="214">
        <v>0</v>
      </c>
      <c r="F8" s="215">
        <v>0</v>
      </c>
      <c r="G8" s="122">
        <v>0</v>
      </c>
      <c r="H8" s="122">
        <v>0</v>
      </c>
      <c r="I8" s="122">
        <v>0</v>
      </c>
    </row>
    <row r="9" spans="1:9" ht="15.75" thickBot="1">
      <c r="A9" s="437"/>
      <c r="B9" s="122" t="s">
        <v>404</v>
      </c>
      <c r="C9" s="153">
        <v>-370</v>
      </c>
      <c r="D9" s="153">
        <v>0</v>
      </c>
      <c r="E9" s="153">
        <v>0</v>
      </c>
      <c r="F9" s="216">
        <v>-367.5</v>
      </c>
      <c r="G9" s="124">
        <v>0</v>
      </c>
      <c r="H9" s="124">
        <v>0</v>
      </c>
      <c r="I9" s="124">
        <v>0</v>
      </c>
    </row>
    <row r="10" spans="1:9" ht="15.75" thickBot="1">
      <c r="A10" s="434" t="s">
        <v>407</v>
      </c>
      <c r="B10" s="435"/>
      <c r="C10" s="217">
        <v>18</v>
      </c>
      <c r="D10" s="217">
        <v>25.2</v>
      </c>
      <c r="E10" s="217">
        <v>55.7</v>
      </c>
      <c r="F10" s="218" t="s">
        <v>408</v>
      </c>
      <c r="G10" s="219">
        <v>144</v>
      </c>
      <c r="H10" s="219">
        <v>144</v>
      </c>
      <c r="I10" s="219">
        <v>172</v>
      </c>
    </row>
    <row r="11" spans="1:9" ht="18" customHeight="1" thickBot="1">
      <c r="A11" s="430" t="s">
        <v>409</v>
      </c>
      <c r="B11" s="431"/>
      <c r="C11" s="214">
        <v>18</v>
      </c>
      <c r="D11" s="214">
        <v>25</v>
      </c>
      <c r="E11" s="214">
        <v>56</v>
      </c>
      <c r="F11" s="215">
        <v>97</v>
      </c>
      <c r="G11" s="122">
        <v>144</v>
      </c>
      <c r="H11" s="122">
        <v>144</v>
      </c>
      <c r="I11" s="122">
        <v>172</v>
      </c>
    </row>
    <row r="12" spans="1:9" ht="15.75" thickBot="1">
      <c r="A12" s="220" t="s">
        <v>410</v>
      </c>
      <c r="B12" s="123"/>
      <c r="C12" s="153">
        <v>0</v>
      </c>
      <c r="D12" s="153">
        <v>0</v>
      </c>
      <c r="E12" s="153">
        <v>0</v>
      </c>
      <c r="F12" s="216">
        <v>0</v>
      </c>
      <c r="G12" s="124">
        <v>0</v>
      </c>
      <c r="H12" s="124">
        <v>0</v>
      </c>
      <c r="I12" s="124">
        <v>0</v>
      </c>
    </row>
    <row r="13" spans="1:9" ht="18.75" thickBot="1">
      <c r="A13" s="221" t="s">
        <v>411</v>
      </c>
      <c r="B13" s="222"/>
      <c r="C13" s="152">
        <v>0</v>
      </c>
      <c r="D13" s="152">
        <v>0</v>
      </c>
      <c r="E13" s="152">
        <v>0</v>
      </c>
      <c r="F13" s="223">
        <v>0</v>
      </c>
      <c r="G13" s="224">
        <v>0</v>
      </c>
      <c r="H13" s="224">
        <v>0</v>
      </c>
      <c r="I13" s="224">
        <v>0</v>
      </c>
    </row>
    <row r="14" spans="1:9" ht="18" customHeight="1" thickBot="1">
      <c r="A14" s="430" t="s">
        <v>412</v>
      </c>
      <c r="B14" s="431"/>
      <c r="C14" s="225">
        <v>0</v>
      </c>
      <c r="D14" s="225">
        <v>0</v>
      </c>
      <c r="E14" s="225">
        <v>0</v>
      </c>
      <c r="F14" s="225">
        <v>0</v>
      </c>
      <c r="G14" s="225">
        <v>0</v>
      </c>
      <c r="H14" s="225">
        <v>0</v>
      </c>
      <c r="I14" s="225">
        <v>0</v>
      </c>
    </row>
  </sheetData>
  <mergeCells count="8">
    <mergeCell ref="A2:I2"/>
    <mergeCell ref="A14:B14"/>
    <mergeCell ref="A4:B4"/>
    <mergeCell ref="A5:B5"/>
    <mergeCell ref="A6:A7"/>
    <mergeCell ref="A8:A9"/>
    <mergeCell ref="A10:B10"/>
    <mergeCell ref="A11:B11"/>
  </mergeCells>
  <printOptions horizontalCentered="1"/>
  <pageMargins left="0.70866141732283472" right="0.70866141732283472" top="0.74803149606299213" bottom="0.74803149606299213" header="0.31496062992125984" footer="0.31496062992125984"/>
  <pageSetup paperSize="9" orientation="landscape" horizontalDpi="1200" verticalDpi="1200" r:id="rId1"/>
  <headerFooter>
    <oddHeader>&amp;C&amp;"-,Gras"Document de politique transversale (DPT) - "Politique française en faveur du développement" (2019)</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23</vt:i4>
      </vt:variant>
      <vt:variant>
        <vt:lpstr>Plages nommées</vt:lpstr>
      </vt:variant>
      <vt:variant>
        <vt:i4>1</vt:i4>
      </vt:variant>
    </vt:vector>
  </HeadingPairs>
  <TitlesOfParts>
    <vt:vector size="24" baseType="lpstr">
      <vt:lpstr>Sommaire</vt:lpstr>
      <vt:lpstr>APD par pays</vt:lpstr>
      <vt:lpstr>Effort financier 2017</vt:lpstr>
      <vt:lpstr>APD par secteurs</vt:lpstr>
      <vt:lpstr>Prévisions 2019</vt:lpstr>
      <vt:lpstr>Canaux de transmission de l'APD</vt:lpstr>
      <vt:lpstr>Type d'instruments du bilatéral</vt:lpstr>
      <vt:lpstr>FSD</vt:lpstr>
      <vt:lpstr>Ressources de l'AFD</vt:lpstr>
      <vt:lpstr>Ressources de l'AFD (Etat)</vt:lpstr>
      <vt:lpstr>Activité opérationnelle de AFD</vt:lpstr>
      <vt:lpstr>Réalisations 2016-2017 de l'AFD</vt:lpstr>
      <vt:lpstr>Budget et APD</vt:lpstr>
      <vt:lpstr>P851</vt:lpstr>
      <vt:lpstr>P853</vt:lpstr>
      <vt:lpstr>P852</vt:lpstr>
      <vt:lpstr>annulations de dettes</vt:lpstr>
      <vt:lpstr>Nature annulations et rééchelon</vt:lpstr>
      <vt:lpstr>Annulations multilatérales</vt:lpstr>
      <vt:lpstr>Annulations bilatérales</vt:lpstr>
      <vt:lpstr>APD collectivités territoriales</vt:lpstr>
      <vt:lpstr>Effort financier partenariat</vt:lpstr>
      <vt:lpstr>Effort financier revenus</vt:lpstr>
      <vt:lpstr>Sommaire!Zone_d_impression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2018-11-12T13:25:32Z</dcterms:created>
  <dcterms:modified xsi:type="dcterms:W3CDTF">2018-11-12T16:46:09Z</dcterms:modified>
</cp:coreProperties>
</file>